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drawings/drawing2.xml" ContentType="application/vnd.openxmlformats-officedocument.drawing+xml"/>
  <Override PartName="/xl/drawings/drawing3.xml" ContentType="application/vnd.openxmlformats-officedocument.drawing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8730"/>
  <workbookPr defaultThemeVersion="166925"/>
  <mc:AlternateContent xmlns:mc="http://schemas.openxmlformats.org/markup-compatibility/2006">
    <mc:Choice Requires="x15">
      <x15ac:absPath xmlns:x15ac="http://schemas.microsoft.com/office/spreadsheetml/2010/11/ac" url="Y:\RRHH\ARCHIVOS 2025 2025\NOMINA TRANSPARENCIA  2025\MAYO\"/>
    </mc:Choice>
  </mc:AlternateContent>
  <xr:revisionPtr revIDLastSave="0" documentId="13_ncr:1_{1DA48669-DDFE-4FD4-B012-6D7A3FC61C00}" xr6:coauthVersionLast="47" xr6:coauthVersionMax="47" xr10:uidLastSave="{00000000-0000-0000-0000-000000000000}"/>
  <bookViews>
    <workbookView xWindow="-120" yWindow="-120" windowWidth="20730" windowHeight="11040" activeTab="1" xr2:uid="{00000000-000D-0000-FFFF-FFFF00000000}"/>
  </bookViews>
  <sheets>
    <sheet name="FIJO" sheetId="1" r:id="rId1"/>
    <sheet name="PERSONAL TEMPORAL " sheetId="5" r:id="rId2"/>
    <sheet name="PERSONAL VIGILANCIA" sheetId="3" r:id="rId3"/>
  </sheets>
  <definedNames>
    <definedName name="_xlnm._FilterDatabase" localSheetId="0" hidden="1">FIJO!$F$1:$F$130</definedName>
    <definedName name="_xlnm._FilterDatabase" localSheetId="1" hidden="1">'PERSONAL TEMPORAL '!$A$2:$L$16</definedName>
    <definedName name="_xlnm.Print_Area" localSheetId="0">FIJO!$A$1:$L$127</definedName>
    <definedName name="_xlnm.Print_Area" localSheetId="2">'PERSONAL VIGILANCIA'!$A$1:$F$30</definedName>
  </definedNames>
  <calcPr calcId="191029" refMode="R1C1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J116" i="1" l="1"/>
  <c r="I116" i="1"/>
  <c r="F116" i="1"/>
  <c r="G112" i="1"/>
  <c r="I112" i="1"/>
  <c r="I25" i="5"/>
  <c r="G25" i="5"/>
  <c r="K25" i="5" s="1"/>
  <c r="L25" i="5" s="1"/>
  <c r="G17" i="1"/>
  <c r="G18" i="1"/>
  <c r="G19" i="1"/>
  <c r="I82" i="1"/>
  <c r="G82" i="1"/>
  <c r="I20" i="5"/>
  <c r="G20" i="5"/>
  <c r="I111" i="1"/>
  <c r="G111" i="1"/>
  <c r="K111" i="1" s="1"/>
  <c r="L111" i="1" s="1"/>
  <c r="I49" i="1"/>
  <c r="G49" i="1"/>
  <c r="K112" i="1" l="1"/>
  <c r="L112" i="1" s="1"/>
  <c r="K82" i="1"/>
  <c r="L82" i="1" s="1"/>
  <c r="K20" i="5"/>
  <c r="L20" i="5" s="1"/>
  <c r="K49" i="1"/>
  <c r="L49" i="1" s="1"/>
  <c r="I110" i="1"/>
  <c r="I109" i="1"/>
  <c r="I108" i="1"/>
  <c r="I48" i="1"/>
  <c r="I107" i="1"/>
  <c r="I106" i="1"/>
  <c r="I105" i="1"/>
  <c r="I104" i="1"/>
  <c r="I103" i="1"/>
  <c r="I102" i="1"/>
  <c r="I101" i="1"/>
  <c r="I100" i="1"/>
  <c r="I99" i="1"/>
  <c r="I98" i="1"/>
  <c r="I97" i="1"/>
  <c r="I96" i="1"/>
  <c r="I95" i="1"/>
  <c r="I94" i="1"/>
  <c r="I93" i="1"/>
  <c r="I92" i="1"/>
  <c r="I91" i="1"/>
  <c r="I90" i="1"/>
  <c r="I89" i="1"/>
  <c r="I88" i="1"/>
  <c r="I87" i="1"/>
  <c r="I86" i="1"/>
  <c r="I85" i="1"/>
  <c r="I84" i="1"/>
  <c r="I83" i="1"/>
  <c r="I81" i="1"/>
  <c r="I80" i="1"/>
  <c r="I79" i="1"/>
  <c r="I78" i="1"/>
  <c r="I77" i="1"/>
  <c r="I76" i="1"/>
  <c r="I75" i="1"/>
  <c r="I74" i="1"/>
  <c r="I73" i="1"/>
  <c r="I72" i="1"/>
  <c r="I71" i="1"/>
  <c r="I70" i="1"/>
  <c r="I69" i="1"/>
  <c r="I68" i="1"/>
  <c r="I67" i="1"/>
  <c r="I66" i="1"/>
  <c r="I65" i="1"/>
  <c r="I64" i="1"/>
  <c r="I63" i="1"/>
  <c r="I62" i="1"/>
  <c r="I61" i="1"/>
  <c r="I60" i="1"/>
  <c r="I59" i="1"/>
  <c r="I58" i="1"/>
  <c r="I57" i="1"/>
  <c r="I56" i="1"/>
  <c r="I55" i="1"/>
  <c r="I54" i="1"/>
  <c r="I53" i="1"/>
  <c r="I52" i="1"/>
  <c r="I51" i="1"/>
  <c r="I50" i="1"/>
  <c r="I47" i="1"/>
  <c r="I46" i="1"/>
  <c r="I45" i="1"/>
  <c r="I44" i="1"/>
  <c r="I43" i="1"/>
  <c r="I42" i="1"/>
  <c r="I41" i="1"/>
  <c r="I40" i="1"/>
  <c r="I39" i="1"/>
  <c r="I38" i="1"/>
  <c r="I37" i="1"/>
  <c r="I36" i="1"/>
  <c r="I35" i="1"/>
  <c r="I34" i="1"/>
  <c r="I33" i="1"/>
  <c r="I32" i="1"/>
  <c r="I31" i="1"/>
  <c r="I30" i="1"/>
  <c r="I29" i="1"/>
  <c r="I28" i="1"/>
  <c r="I27" i="1"/>
  <c r="I26" i="1"/>
  <c r="I25" i="1"/>
  <c r="I24" i="1"/>
  <c r="I23" i="1"/>
  <c r="I22" i="1"/>
  <c r="I21" i="1"/>
  <c r="I20" i="1"/>
  <c r="I19" i="1"/>
  <c r="I18" i="1"/>
  <c r="I17" i="1"/>
  <c r="K17" i="1"/>
  <c r="L17" i="1" s="1"/>
  <c r="K18" i="1"/>
  <c r="L18" i="1" s="1"/>
  <c r="K19" i="1"/>
  <c r="L19" i="1" s="1"/>
  <c r="G20" i="1"/>
  <c r="G21" i="1"/>
  <c r="G22" i="1"/>
  <c r="G23" i="1"/>
  <c r="G24" i="1"/>
  <c r="G25" i="1"/>
  <c r="G26" i="1"/>
  <c r="G27" i="1"/>
  <c r="G28" i="1"/>
  <c r="G29" i="1"/>
  <c r="G30" i="1"/>
  <c r="G31" i="1"/>
  <c r="G32" i="1"/>
  <c r="G33" i="1"/>
  <c r="G34" i="1"/>
  <c r="G35" i="1"/>
  <c r="G36" i="1"/>
  <c r="G37" i="1"/>
  <c r="K37" i="1" s="1"/>
  <c r="L37" i="1" s="1"/>
  <c r="G38" i="1"/>
  <c r="K38" i="1" s="1"/>
  <c r="L38" i="1" s="1"/>
  <c r="G39" i="1"/>
  <c r="K39" i="1" s="1"/>
  <c r="L39" i="1" s="1"/>
  <c r="G40" i="1"/>
  <c r="G41" i="1"/>
  <c r="G42" i="1"/>
  <c r="G43" i="1"/>
  <c r="G44" i="1"/>
  <c r="G45" i="1"/>
  <c r="G46" i="1"/>
  <c r="G47" i="1"/>
  <c r="G50" i="1"/>
  <c r="G51" i="1"/>
  <c r="G52" i="1"/>
  <c r="G53" i="1"/>
  <c r="G54" i="1"/>
  <c r="G55" i="1"/>
  <c r="G56" i="1"/>
  <c r="G57" i="1"/>
  <c r="G58" i="1"/>
  <c r="G59" i="1"/>
  <c r="K59" i="1" s="1"/>
  <c r="L59" i="1" s="1"/>
  <c r="G60" i="1"/>
  <c r="K60" i="1" s="1"/>
  <c r="L60" i="1" s="1"/>
  <c r="G61" i="1"/>
  <c r="K61" i="1" s="1"/>
  <c r="L61" i="1" s="1"/>
  <c r="G62" i="1"/>
  <c r="G63" i="1"/>
  <c r="G64" i="1"/>
  <c r="G65" i="1"/>
  <c r="G66" i="1"/>
  <c r="G67" i="1"/>
  <c r="G68" i="1"/>
  <c r="G69" i="1"/>
  <c r="G70" i="1"/>
  <c r="G71" i="1"/>
  <c r="G72" i="1"/>
  <c r="G73" i="1"/>
  <c r="G74" i="1"/>
  <c r="G75" i="1"/>
  <c r="G76" i="1"/>
  <c r="G77" i="1"/>
  <c r="G78" i="1"/>
  <c r="G79" i="1"/>
  <c r="K79" i="1" s="1"/>
  <c r="L79" i="1" s="1"/>
  <c r="G80" i="1"/>
  <c r="K80" i="1" s="1"/>
  <c r="L80" i="1" s="1"/>
  <c r="G81" i="1"/>
  <c r="K81" i="1" s="1"/>
  <c r="L81" i="1" s="1"/>
  <c r="G83" i="1"/>
  <c r="G84" i="1"/>
  <c r="G85" i="1"/>
  <c r="G86" i="1"/>
  <c r="G87" i="1"/>
  <c r="G88" i="1"/>
  <c r="G89" i="1"/>
  <c r="G90" i="1"/>
  <c r="G91" i="1"/>
  <c r="G92" i="1"/>
  <c r="G93" i="1"/>
  <c r="G94" i="1"/>
  <c r="G95" i="1"/>
  <c r="G96" i="1"/>
  <c r="G97" i="1"/>
  <c r="G98" i="1"/>
  <c r="G99" i="1"/>
  <c r="K99" i="1" s="1"/>
  <c r="L99" i="1" s="1"/>
  <c r="G100" i="1"/>
  <c r="K100" i="1" s="1"/>
  <c r="L100" i="1" s="1"/>
  <c r="G101" i="1"/>
  <c r="K101" i="1" s="1"/>
  <c r="L101" i="1" s="1"/>
  <c r="G102" i="1"/>
  <c r="G103" i="1"/>
  <c r="G104" i="1"/>
  <c r="G105" i="1"/>
  <c r="G106" i="1"/>
  <c r="G107" i="1"/>
  <c r="G48" i="1"/>
  <c r="G108" i="1"/>
  <c r="G109" i="1"/>
  <c r="G110" i="1"/>
  <c r="G16" i="1"/>
  <c r="K16" i="1" s="1"/>
  <c r="L16" i="1" l="1"/>
  <c r="L116" i="1" s="1"/>
  <c r="G116" i="1"/>
  <c r="K102" i="1"/>
  <c r="L102" i="1" s="1"/>
  <c r="K62" i="1"/>
  <c r="L62" i="1" s="1"/>
  <c r="K104" i="1"/>
  <c r="L104" i="1" s="1"/>
  <c r="K64" i="1"/>
  <c r="L64" i="1" s="1"/>
  <c r="K42" i="1"/>
  <c r="L42" i="1" s="1"/>
  <c r="K22" i="1"/>
  <c r="L22" i="1" s="1"/>
  <c r="K84" i="1"/>
  <c r="L84" i="1" s="1"/>
  <c r="K103" i="1"/>
  <c r="L103" i="1" s="1"/>
  <c r="K83" i="1"/>
  <c r="L83" i="1" s="1"/>
  <c r="K41" i="1"/>
  <c r="L41" i="1" s="1"/>
  <c r="K21" i="1"/>
  <c r="L21" i="1" s="1"/>
  <c r="K40" i="1"/>
  <c r="L40" i="1" s="1"/>
  <c r="K43" i="1"/>
  <c r="L43" i="1" s="1"/>
  <c r="K105" i="1"/>
  <c r="L105" i="1" s="1"/>
  <c r="K85" i="1"/>
  <c r="L85" i="1" s="1"/>
  <c r="K23" i="1"/>
  <c r="L23" i="1" s="1"/>
  <c r="K65" i="1"/>
  <c r="L65" i="1" s="1"/>
  <c r="K63" i="1"/>
  <c r="L63" i="1" s="1"/>
  <c r="K20" i="1"/>
  <c r="L20" i="1" s="1"/>
  <c r="K109" i="1"/>
  <c r="L109" i="1" s="1"/>
  <c r="K90" i="1"/>
  <c r="L90" i="1" s="1"/>
  <c r="K70" i="1"/>
  <c r="L70" i="1" s="1"/>
  <c r="K50" i="1"/>
  <c r="L50" i="1" s="1"/>
  <c r="K28" i="1"/>
  <c r="L28" i="1" s="1"/>
  <c r="K108" i="1"/>
  <c r="L108" i="1" s="1"/>
  <c r="K89" i="1"/>
  <c r="L89" i="1" s="1"/>
  <c r="K69" i="1"/>
  <c r="L69" i="1" s="1"/>
  <c r="K47" i="1"/>
  <c r="L47" i="1" s="1"/>
  <c r="K27" i="1"/>
  <c r="L27" i="1" s="1"/>
  <c r="K91" i="1"/>
  <c r="L91" i="1" s="1"/>
  <c r="K71" i="1"/>
  <c r="L71" i="1" s="1"/>
  <c r="K51" i="1"/>
  <c r="L51" i="1" s="1"/>
  <c r="K29" i="1"/>
  <c r="L29" i="1" s="1"/>
  <c r="K98" i="1"/>
  <c r="L98" i="1" s="1"/>
  <c r="K78" i="1"/>
  <c r="L78" i="1" s="1"/>
  <c r="K58" i="1"/>
  <c r="L58" i="1" s="1"/>
  <c r="K36" i="1"/>
  <c r="L36" i="1" s="1"/>
  <c r="K97" i="1"/>
  <c r="L97" i="1" s="1"/>
  <c r="K77" i="1"/>
  <c r="L77" i="1" s="1"/>
  <c r="K57" i="1"/>
  <c r="L57" i="1" s="1"/>
  <c r="K35" i="1"/>
  <c r="L35" i="1" s="1"/>
  <c r="K96" i="1"/>
  <c r="L96" i="1" s="1"/>
  <c r="K76" i="1"/>
  <c r="L76" i="1" s="1"/>
  <c r="K56" i="1"/>
  <c r="L56" i="1" s="1"/>
  <c r="K34" i="1"/>
  <c r="L34" i="1" s="1"/>
  <c r="K95" i="1"/>
  <c r="L95" i="1" s="1"/>
  <c r="K75" i="1"/>
  <c r="L75" i="1" s="1"/>
  <c r="K55" i="1"/>
  <c r="L55" i="1" s="1"/>
  <c r="K33" i="1"/>
  <c r="L33" i="1" s="1"/>
  <c r="K94" i="1"/>
  <c r="L94" i="1" s="1"/>
  <c r="K74" i="1"/>
  <c r="L74" i="1" s="1"/>
  <c r="K54" i="1"/>
  <c r="L54" i="1" s="1"/>
  <c r="K32" i="1"/>
  <c r="L32" i="1" s="1"/>
  <c r="K93" i="1"/>
  <c r="L93" i="1" s="1"/>
  <c r="K73" i="1"/>
  <c r="L73" i="1" s="1"/>
  <c r="K53" i="1"/>
  <c r="L53" i="1" s="1"/>
  <c r="K31" i="1"/>
  <c r="L31" i="1" s="1"/>
  <c r="K92" i="1"/>
  <c r="L92" i="1" s="1"/>
  <c r="K72" i="1"/>
  <c r="L72" i="1" s="1"/>
  <c r="K52" i="1"/>
  <c r="L52" i="1" s="1"/>
  <c r="K30" i="1"/>
  <c r="L30" i="1" s="1"/>
  <c r="K110" i="1"/>
  <c r="L110" i="1" s="1"/>
  <c r="K48" i="1"/>
  <c r="L48" i="1" s="1"/>
  <c r="K88" i="1"/>
  <c r="L88" i="1" s="1"/>
  <c r="K68" i="1"/>
  <c r="L68" i="1" s="1"/>
  <c r="K46" i="1"/>
  <c r="L46" i="1" s="1"/>
  <c r="K26" i="1"/>
  <c r="L26" i="1" s="1"/>
  <c r="K107" i="1"/>
  <c r="L107" i="1" s="1"/>
  <c r="K87" i="1"/>
  <c r="L87" i="1" s="1"/>
  <c r="K67" i="1"/>
  <c r="L67" i="1" s="1"/>
  <c r="K45" i="1"/>
  <c r="L45" i="1" s="1"/>
  <c r="K25" i="1"/>
  <c r="L25" i="1" s="1"/>
  <c r="K106" i="1"/>
  <c r="L106" i="1" s="1"/>
  <c r="K86" i="1"/>
  <c r="L86" i="1" s="1"/>
  <c r="K66" i="1"/>
  <c r="L66" i="1" s="1"/>
  <c r="K44" i="1"/>
  <c r="L44" i="1" s="1"/>
  <c r="K24" i="1"/>
  <c r="L24" i="1" s="1"/>
  <c r="I27" i="5"/>
  <c r="H27" i="5"/>
  <c r="F27" i="5"/>
  <c r="J27" i="5"/>
  <c r="G27" i="5"/>
  <c r="K116" i="1" l="1"/>
  <c r="K18" i="5"/>
  <c r="L18" i="5" l="1"/>
  <c r="E17" i="3"/>
  <c r="K24" i="5"/>
  <c r="L24" i="5" s="1"/>
  <c r="H116" i="1"/>
  <c r="K19" i="5" l="1"/>
  <c r="L21" i="5"/>
  <c r="L19" i="5" l="1"/>
  <c r="L27" i="5" s="1"/>
  <c r="K27" i="5"/>
</calcChain>
</file>

<file path=xl/sharedStrings.xml><?xml version="1.0" encoding="utf-8"?>
<sst xmlns="http://schemas.openxmlformats.org/spreadsheetml/2006/main" count="615" uniqueCount="218">
  <si>
    <t>Nombre</t>
  </si>
  <si>
    <t>Cargo</t>
  </si>
  <si>
    <t>DIRECTOR EJECUTIVO</t>
  </si>
  <si>
    <t>JOAQUIN RICARDO CORNIELLE GARCIA</t>
  </si>
  <si>
    <t>AUXILIAR ADMINISTRATIVO (A)</t>
  </si>
  <si>
    <t>SECRETARIA</t>
  </si>
  <si>
    <t>SOPORTE TECNICO INFORMATICO</t>
  </si>
  <si>
    <t>VIANNY RAFAELINA CASTILLO JIMENEZ</t>
  </si>
  <si>
    <t>TECNICO ADMINISTRATIVO</t>
  </si>
  <si>
    <t>CONSERJE</t>
  </si>
  <si>
    <t>JUAN RAFAEL MARTE ALMONTE</t>
  </si>
  <si>
    <t>YOLANDA DILONE DE LA ROSA</t>
  </si>
  <si>
    <t>RECEPCIONISTA</t>
  </si>
  <si>
    <t>DOMINGA BERNARDA VICIOSO VASQUEZ</t>
  </si>
  <si>
    <t>SECCION DE SUPERVISION E INSPECCION-CCZEDF</t>
  </si>
  <si>
    <t>Ingreso Bruto</t>
  </si>
  <si>
    <t>Total de Programación</t>
  </si>
  <si>
    <t>AFP</t>
  </si>
  <si>
    <t>ISR</t>
  </si>
  <si>
    <t>SFS</t>
  </si>
  <si>
    <t>Otros Desc.</t>
  </si>
  <si>
    <t>Total Desc.</t>
  </si>
  <si>
    <t>Neto</t>
  </si>
  <si>
    <t>INSPECTOR DE EMPRESAS EN LA ZONA FRONTERIZA</t>
  </si>
  <si>
    <t>SUPERVISOR DE EMPRESAS EN LA ZONA FRONTERIZA</t>
  </si>
  <si>
    <t>FIJO (DECRETO)</t>
  </si>
  <si>
    <t xml:space="preserve">FIJO   </t>
  </si>
  <si>
    <t>Estatus Empleado</t>
  </si>
  <si>
    <t>ANALISTA DE COMPRAS Y CONTRATACIONES</t>
  </si>
  <si>
    <t>Departamento</t>
  </si>
  <si>
    <t xml:space="preserve">Estatus </t>
  </si>
  <si>
    <t>Total Por Programación</t>
  </si>
  <si>
    <t>LUIS ENRIQUE VILORIA PILIER</t>
  </si>
  <si>
    <t>SEGURIDAD MILITAR</t>
  </si>
  <si>
    <t>ANSELMO NICOLAS RODRIGUEZ CASILLA</t>
  </si>
  <si>
    <t>GEORGINA MARTINEZ DE OTERO</t>
  </si>
  <si>
    <t>COSME DANIEL GRANADOS MENDEZ</t>
  </si>
  <si>
    <t>ENC. DIVISION DE TECNOLOGIA DE LA INFORMACION Y COMUNICACIÓN</t>
  </si>
  <si>
    <t>ERODIS FERNELIS DIAZ DIAZ</t>
  </si>
  <si>
    <t>EDI ALBELSIO ROJAS GUZMAN</t>
  </si>
  <si>
    <t>YONNY ACOSTA ESPINAL</t>
  </si>
  <si>
    <t>FRANCIS YOEL GONZALEZ</t>
  </si>
  <si>
    <t>SUPERVISOR DE EVENTOS</t>
  </si>
  <si>
    <t>CHOFER</t>
  </si>
  <si>
    <t>FRANKLYN PEGUERO TAVERAS</t>
  </si>
  <si>
    <t>MENSAJERO INTERNO</t>
  </si>
  <si>
    <t>ELIZABETH DE LA ROSA</t>
  </si>
  <si>
    <t>AYUDANTE MANTENIMIENTO</t>
  </si>
  <si>
    <t>TAYRO FRANCISCO FELIPE CASTRO</t>
  </si>
  <si>
    <t>NOELIA MARICELA MENA METZ</t>
  </si>
  <si>
    <t>LUIS OCTAVIO OCTA BELTRAN</t>
  </si>
  <si>
    <t>JOSE CABRERA CASTRO</t>
  </si>
  <si>
    <t>RUBI ROXANNA DE LOS SANTOS ESTRELLA</t>
  </si>
  <si>
    <t>JISSELL PEREZ SANCHEZ</t>
  </si>
  <si>
    <t>ASESOR DE LA DIRECCION EJECUTIVA</t>
  </si>
  <si>
    <t>FRANKLIN REYNALDO FERNANDEZ TORRES</t>
  </si>
  <si>
    <t>ODELIS ESPERANZA VASQUEZ RODRIGUEZ</t>
  </si>
  <si>
    <t>CANDIDA ESTEVEZ TEJADA</t>
  </si>
  <si>
    <t>JUAN ALBERTO PEREZ METZ</t>
  </si>
  <si>
    <t>JUAN RANEL INOA TATIS</t>
  </si>
  <si>
    <t>NICANOR FABIAN CRUZ</t>
  </si>
  <si>
    <t>AUXILIAR ALMACEN Y SUMINISTRO</t>
  </si>
  <si>
    <t>DOMINGO ABRAHAN CRUZ RODRIGUEZ</t>
  </si>
  <si>
    <t>JOHAN MANUEL PIMENTEL</t>
  </si>
  <si>
    <t>JOSE CONTRERAS MORA</t>
  </si>
  <si>
    <t>JOSE GREGORIO ALMONTE SUERO</t>
  </si>
  <si>
    <t>MIGUEL ANGEL PEREZ TEJADA</t>
  </si>
  <si>
    <t>ANGELA SORANGE PANIAGUA DIAZ</t>
  </si>
  <si>
    <t>CINTIA MERCEDES CRUZ SANCHEZ</t>
  </si>
  <si>
    <t>YEFRI CRISOSTOMO GUZMAN</t>
  </si>
  <si>
    <t>ISIDRO RODRIGUEZ</t>
  </si>
  <si>
    <t>DIVISION DE TECNOLOGIAS DE LA INFORMACION Y COMUNICACION</t>
  </si>
  <si>
    <t>FELIX CONTRERAS BELTRE</t>
  </si>
  <si>
    <t>AUXILIAR ADMINISTRATIVO I</t>
  </si>
  <si>
    <t>ADAMILCAR ALICIA REYES TORRES</t>
  </si>
  <si>
    <t>DIRECCION EJECUTIVA</t>
  </si>
  <si>
    <t>JOSE LUCIANO OLIVO ROMAN</t>
  </si>
  <si>
    <t>DIVISION DE PLANIFICACION Y DESARROLLO</t>
  </si>
  <si>
    <t>DIVISION DE COMUNICACIONES</t>
  </si>
  <si>
    <t>DEPARTAMENTO ADMINISTRATIVO FINANCIERO</t>
  </si>
  <si>
    <t>DAVID ACOSTA MARTINEZ</t>
  </si>
  <si>
    <t>ELIZABETH LOPEZ SANTIAGO</t>
  </si>
  <si>
    <t>JIMMY RAFAEL ALVAREZ VARGAS</t>
  </si>
  <si>
    <t>JOSE MIGUEL RODRIGUEZ DE JESUS</t>
  </si>
  <si>
    <t>ASESOR DE LA DIRECCIÓN EJECUTIVA</t>
  </si>
  <si>
    <t>DEYANIRA INMACULADA FERNANDEZ TORRES</t>
  </si>
  <si>
    <t>PALOMA LABOUR RODRIGUEZ</t>
  </si>
  <si>
    <t>ENCARGADO DEPARTAMENTO JURIDICO</t>
  </si>
  <si>
    <t>FRANCISCO CELESTINO SANTANA PAULINO</t>
  </si>
  <si>
    <t>PROMOTOR (A)</t>
  </si>
  <si>
    <t>LUISA ESMIRNA FELIZ MARTINEZ</t>
  </si>
  <si>
    <t>WINIFEL CARINA AGUILERA TAVERA</t>
  </si>
  <si>
    <t>ELIZABETH PAULINO BEATO</t>
  </si>
  <si>
    <t>JOSE JULIO TAVERAS TEJADA</t>
  </si>
  <si>
    <t>EDDINSON FRANCISCO DIAZ RODRIGUEZ</t>
  </si>
  <si>
    <t>SECRETARIA I</t>
  </si>
  <si>
    <t>FANNY KATY LEIBA</t>
  </si>
  <si>
    <t>SEGURIDAD INTERNA</t>
  </si>
  <si>
    <t>ANGEL ERIBALDO TEJEDA CASTILLO</t>
  </si>
  <si>
    <t>ADALBERTO ALEXANDER PEREZ GOMEZ</t>
  </si>
  <si>
    <t>PASCAL ELEAZAR FERRERAS MONTERO</t>
  </si>
  <si>
    <t>SANTA CECILIA CABREJA NUÑEZ</t>
  </si>
  <si>
    <t>GABRIELA GONZALEZ GUZMAN</t>
  </si>
  <si>
    <t>ANALISTA DE CALIDAD</t>
  </si>
  <si>
    <t>GILDALINA MARTINA ABREU LANTIGUA</t>
  </si>
  <si>
    <t>MAXIMO NUÑEZ RAMOS</t>
  </si>
  <si>
    <t>ALBERICA MARIA VARGAS GUTIERREZ</t>
  </si>
  <si>
    <t>DANNY MANUEL CEPEDA CASTRO</t>
  </si>
  <si>
    <t>OHANNA YOMERYS MARIA CABA MARTINEZ</t>
  </si>
  <si>
    <t>LLAJAIRA JOSEFINA DIAZ REYES</t>
  </si>
  <si>
    <t>ASESORA FINANCIERA</t>
  </si>
  <si>
    <t>JOSE LUIS CONTRERA RODRIGUEZ</t>
  </si>
  <si>
    <t>MARCELO ANTONIO TORRES SUERO</t>
  </si>
  <si>
    <t>JOEL VALDEZ ROA</t>
  </si>
  <si>
    <t>FIJO</t>
  </si>
  <si>
    <t>ENC. DPTO. ADMINISTRATIVO Y FINANCIERO</t>
  </si>
  <si>
    <t>IVON DEL CARMEN HERNANDEZ DOMINGUEZ</t>
  </si>
  <si>
    <t>TEMPORAL</t>
  </si>
  <si>
    <t>Genero</t>
  </si>
  <si>
    <t>MASCULINO</t>
  </si>
  <si>
    <t>FEMENINO</t>
  </si>
  <si>
    <t>FEMENIMO</t>
  </si>
  <si>
    <t>CARLOS MANUEL RODRIGUEZ DE JESUS</t>
  </si>
  <si>
    <t xml:space="preserve">AUXILIAR ADMINISTRATIVO </t>
  </si>
  <si>
    <t>DEPARTAMENTO CONTROL DE INCENTIVOS Y FISCALIZACION</t>
  </si>
  <si>
    <t>MAIRA BERNARDA SEGURA CABRAL</t>
  </si>
  <si>
    <t>JUAN JULIO PERALTA RAMIREZ</t>
  </si>
  <si>
    <t>ASISTENTE DE LA DIRECCION</t>
  </si>
  <si>
    <t>DEPARTAMENTO DE EVALUACION Y CLASIFICACION DE PROYECTOS</t>
  </si>
  <si>
    <t>ENCARGADO (A) SECCION DE ANALISIS DE PROYECTOS</t>
  </si>
  <si>
    <t>JOSEFA MARILIN PEÑA PIMENTEL</t>
  </si>
  <si>
    <t>GESTOR DE PROTOCOLO</t>
  </si>
  <si>
    <t>YORDANIA JAQUEZ</t>
  </si>
  <si>
    <t>FATIMA RAMONA INFANTE SANTANA</t>
  </si>
  <si>
    <t>ANGELICA MERCEDES VASQUEZ GARCIA</t>
  </si>
  <si>
    <t>CARLOS ANDRES EMILIO SOSA</t>
  </si>
  <si>
    <t>AUXILIAR ADMINISTRATIVO</t>
  </si>
  <si>
    <t>LUIS ARTUTO OVANDO REYES</t>
  </si>
  <si>
    <t>ANA MARVELYS HURTADO CASTILLO</t>
  </si>
  <si>
    <t>AUXILIAR DE ATENCION AL CIUDADANO</t>
  </si>
  <si>
    <t>MENSAJERO</t>
  </si>
  <si>
    <t>JUAN FRANCISCO ALMANZAR VARGAS</t>
  </si>
  <si>
    <t>ELVIN RICHARD HERNANDEZ</t>
  </si>
  <si>
    <t>ROSA ANDREA AQUINO SOLIS</t>
  </si>
  <si>
    <t>PAULA MIXI DISLA POLANCO</t>
  </si>
  <si>
    <t>DANNY ARISTIDES HARVEY CABRERA</t>
  </si>
  <si>
    <t>ELISAUL DE JESUS PEÑA METZ</t>
  </si>
  <si>
    <t xml:space="preserve">ENC. DE LA OFICINA REGIONAL </t>
  </si>
  <si>
    <t>ENC. DPTO. CONTROL DE INCENTIVOS Y FISCALIZACION</t>
  </si>
  <si>
    <t>JOSE ANTONIO RODRIGUEZ REYES</t>
  </si>
  <si>
    <t>ELVIO ODALIS TAVERAS RAMOS</t>
  </si>
  <si>
    <t>MARTHA JACQUELINE TATIS GUZMAN</t>
  </si>
  <si>
    <t>FIJO (CARRERA)</t>
  </si>
  <si>
    <t>RANDIS ANTONIO REYES ENCARNACION</t>
  </si>
  <si>
    <t>CAMARERO</t>
  </si>
  <si>
    <t>VIGILANTE</t>
  </si>
  <si>
    <t>JOSE RICARDO MARTINEZ DILONES</t>
  </si>
  <si>
    <t>ROSAINI DEL PILAR LUGO PAULINO</t>
  </si>
  <si>
    <t>ALFREDO CRUZ MENA</t>
  </si>
  <si>
    <t>LUIS ALBERTO LUNA LIBERATO</t>
  </si>
  <si>
    <t>ESTEBAN MENDEZ MONTERO</t>
  </si>
  <si>
    <t xml:space="preserve"> JOSE JOVANY CESPEDES REYNOSO</t>
  </si>
  <si>
    <t>LEYDI CANDITA DE JESUS SANCHEZ</t>
  </si>
  <si>
    <t>JULIO CESAR LUNA SABALA</t>
  </si>
  <si>
    <t>LUIS MIGUEL ALEMAN PEÑA</t>
  </si>
  <si>
    <t>DEPARTAMENTO DE RECURSOS HUMANOS</t>
  </si>
  <si>
    <t xml:space="preserve">CRYSTAL DANIELA GARRIDO SANCHEZ </t>
  </si>
  <si>
    <t>SECCION DE SERVICIOS GENERALES</t>
  </si>
  <si>
    <t>DIVISION DE COMPRAS Y CONTRATACIONES</t>
  </si>
  <si>
    <t>DIVISION DE CONTABILIDAD</t>
  </si>
  <si>
    <t>SECCION DE SUPERVISION E INSPECCION</t>
  </si>
  <si>
    <t>REGIONAL FRONTERIZA</t>
  </si>
  <si>
    <t>DEPARTAMENTO JURIDICO</t>
  </si>
  <si>
    <t>PARALEGAL</t>
  </si>
  <si>
    <t>ROBERTO RODRIGUEZ MEZQUITA</t>
  </si>
  <si>
    <t>MARTA YANILKA SOSA DE LA ROSA</t>
  </si>
  <si>
    <t>KENY ALEXANDER DE LA ROSA NUÑEZ</t>
  </si>
  <si>
    <t>ASISTENTE DE LA DIRECCION EJECUTIVA</t>
  </si>
  <si>
    <t>ENC. DIV. PLANIFICACION Y DESARROLLO</t>
  </si>
  <si>
    <t xml:space="preserve">PROMOTOR </t>
  </si>
  <si>
    <t>ENCARGADO SECCION SERVICIOS GENERALES</t>
  </si>
  <si>
    <t>ENCARGADO DIVISION DE COMPRAS Y CONTRATACIONES</t>
  </si>
  <si>
    <t xml:space="preserve">YUDELKA MERCEDES PEREZ MADERA </t>
  </si>
  <si>
    <t>ANDREYNA MASIEL PEREZ DOMINGUEZ</t>
  </si>
  <si>
    <t>JULIO DE LA ROSA HERNANDEZ FERMIN</t>
  </si>
  <si>
    <t xml:space="preserve">ANALISTA DE RECURSOS HUMANOS </t>
  </si>
  <si>
    <t>DELBA AZUCENA ABREU DE HERNANDEZ</t>
  </si>
  <si>
    <t>ROBERTO BATISTA ACOSTA</t>
  </si>
  <si>
    <t>ANA CECILIA HEREDIA PEREZ</t>
  </si>
  <si>
    <t>DIVISION PLANIFICACION Y DESARROLLO</t>
  </si>
  <si>
    <t>LUIS CEDANO ALEXI</t>
  </si>
  <si>
    <t>SEGURIDAD</t>
  </si>
  <si>
    <t>COORDINADOR DE EVALUACION Y CLASIFICACION DE PROYECTOS</t>
  </si>
  <si>
    <t>ANALISTA DE PLANIFICACION Y DESARROLLO</t>
  </si>
  <si>
    <t xml:space="preserve">RESPONSABLE DE LIBRE ACCESO A LA INFORMACION </t>
  </si>
  <si>
    <t xml:space="preserve">REGIONAL FRONTERIZA  </t>
  </si>
  <si>
    <t xml:space="preserve">REGIONAL FRONTERIZA </t>
  </si>
  <si>
    <t>COMPENSACIÓN</t>
  </si>
  <si>
    <t>D+FC:F[82]CIRECCION EJECUTIVA</t>
  </si>
  <si>
    <t>MARKYS EURIBIADES TORRES ESPINAL</t>
  </si>
  <si>
    <t>RAFAEL ANDRES DIAZ DIAZ</t>
  </si>
  <si>
    <t>ANALISTA DE ESTADISTICAS Y SEGUIMIIENTO DE PROYECTOS</t>
  </si>
  <si>
    <t>YANERI RAMONA ROSADO</t>
  </si>
  <si>
    <t>JHONNATAN VILOMAR CASTRO MORENO</t>
  </si>
  <si>
    <t>ALEXANDRA YRRIZARRY</t>
  </si>
  <si>
    <t>RUBEN DARIO TORIBIO VASQUEZ</t>
  </si>
  <si>
    <t xml:space="preserve">ENC. DPTO. DE RECURSOS HUMANOS </t>
  </si>
  <si>
    <t>WAGNER JUNIOR LORENZO RODRIGUEZ</t>
  </si>
  <si>
    <t xml:space="preserve">TECNICO DE PROGRAMACION </t>
  </si>
  <si>
    <t xml:space="preserve">ElVI ADOLFO PERALTA GARCIA </t>
  </si>
  <si>
    <r>
      <rPr>
        <b/>
        <sz val="20"/>
        <color theme="1"/>
        <rFont val="Arabic Typesetting"/>
        <family val="4"/>
      </rPr>
      <t xml:space="preserve">                                                                                                                                                                                                                                                                                                                                                                                                                                                                                                                                                                 Consejo de Coordinación Zona Especial Desarrollo Fronterizo (CCDF) </t>
    </r>
    <r>
      <rPr>
        <b/>
        <sz val="22"/>
        <color theme="1"/>
        <rFont val="Arabic Typesetting"/>
        <family val="4"/>
        <charset val="178"/>
      </rPr>
      <t xml:space="preserve">                       </t>
    </r>
    <r>
      <rPr>
        <sz val="16"/>
        <color theme="1"/>
        <rFont val="Arabic Typesetting"/>
        <family val="4"/>
        <charset val="178"/>
      </rPr>
      <t xml:space="preserve">
</t>
    </r>
    <r>
      <rPr>
        <b/>
        <sz val="18"/>
        <color theme="1"/>
        <rFont val="Arabic Typesetting"/>
        <family val="4"/>
      </rPr>
      <t>Departamento de Recursos Humanos</t>
    </r>
    <r>
      <rPr>
        <sz val="18"/>
        <color theme="1"/>
        <rFont val="Arabic Typesetting"/>
        <family val="4"/>
      </rPr>
      <t xml:space="preserve">                                                                                                                                                                                                                                                                                                                                                                                                                                                                                               Nomina Personal Temporal Mayo 2025</t>
    </r>
  </si>
  <si>
    <r>
      <rPr>
        <b/>
        <sz val="18"/>
        <color theme="1"/>
        <rFont val="Arabic Typesetting"/>
        <family val="4"/>
      </rPr>
      <t xml:space="preserve">        Consejo de Coordinación Zona Especial Desarrollo Fronterizo (CCDF)        </t>
    </r>
    <r>
      <rPr>
        <b/>
        <sz val="22"/>
        <color theme="1"/>
        <rFont val="Arabic Typesetting"/>
        <family val="4"/>
        <charset val="178"/>
      </rPr>
      <t xml:space="preserve">                </t>
    </r>
    <r>
      <rPr>
        <sz val="16"/>
        <color theme="1"/>
        <rFont val="Arabic Typesetting"/>
        <family val="4"/>
        <charset val="178"/>
      </rPr>
      <t xml:space="preserve">
</t>
    </r>
    <r>
      <rPr>
        <b/>
        <sz val="16"/>
        <color theme="1"/>
        <rFont val="Arabic Typesetting"/>
        <family val="4"/>
      </rPr>
      <t>Departamento de Recursos Humanos</t>
    </r>
    <r>
      <rPr>
        <sz val="16"/>
        <color theme="1"/>
        <rFont val="Arabic Typesetting"/>
        <family val="4"/>
      </rPr>
      <t xml:space="preserve">                                                                                                                                                                                                                                                                            Nómina Personal De Vigilancia Mayo 2025</t>
    </r>
  </si>
  <si>
    <r>
      <t xml:space="preserve">                                                                                                                                                                                                                                                                                                                                                                                                                                                                                                                                                                                                                                                                               Consejo de Coordinación Zona Especial Desarrollo Fronterizo (CCDF)                        
Departamento de Recursos Humanos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  </r>
    <r>
      <rPr>
        <sz val="20"/>
        <color theme="1"/>
        <rFont val="Arabic Typesetting"/>
        <family val="4"/>
      </rPr>
      <t>Nomina Personal Fijo Mayo 2025</t>
    </r>
  </si>
  <si>
    <r>
      <t xml:space="preserve">              Elaborado Por:</t>
    </r>
    <r>
      <rPr>
        <b/>
        <sz val="14"/>
        <color theme="1"/>
        <rFont val="Arial Black"/>
        <family val="2"/>
      </rPr>
      <t xml:space="preserve">  Alicia Reyes </t>
    </r>
  </si>
  <si>
    <r>
      <t>Autorizado Por:</t>
    </r>
    <r>
      <rPr>
        <b/>
        <sz val="14"/>
        <color theme="1"/>
        <rFont val="Arial Black"/>
        <family val="2"/>
      </rPr>
      <t xml:space="preserve"> Erodis Díaz</t>
    </r>
  </si>
  <si>
    <t>Encargada de Recursos Humanos</t>
  </si>
  <si>
    <t xml:space="preserve">                       Director Ejecutivo</t>
  </si>
  <si>
    <t>PERIODISTA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</si>
</sst>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4">
    <numFmt numFmtId="44" formatCode="_(&quot;$&quot;* #,##0.00_);_(&quot;$&quot;* \(#,##0.00\);_(&quot;$&quot;* &quot;-&quot;??_);_(@_)"/>
    <numFmt numFmtId="43" formatCode="_(* #,##0.00_);_(* \(#,##0.00\);_(* &quot;-&quot;??_);_(@_)"/>
    <numFmt numFmtId="164" formatCode="_([$$-1C0A]* #,##0.00_);_([$$-1C0A]* \(#,##0.00\);_([$$-1C0A]* &quot;-&quot;??_);_(@_)"/>
    <numFmt numFmtId="165" formatCode="&quot;$&quot;#,##0.00"/>
  </numFmts>
  <fonts count="40">
    <font>
      <sz val="11"/>
      <color theme="1"/>
      <name val="Calibri"/>
      <family val="2"/>
      <scheme val="minor"/>
    </font>
    <font>
      <sz val="11"/>
      <color theme="1"/>
      <name val="Calibri"/>
      <family val="4"/>
      <charset val="178"/>
      <scheme val="minor"/>
    </font>
    <font>
      <b/>
      <sz val="22"/>
      <color theme="1"/>
      <name val="Arabic Typesetting"/>
      <family val="4"/>
      <charset val="178"/>
    </font>
    <font>
      <sz val="16"/>
      <color theme="1"/>
      <name val="Arabic Typesetting"/>
      <family val="4"/>
      <charset val="178"/>
    </font>
    <font>
      <b/>
      <sz val="20"/>
      <color theme="1"/>
      <name val="Arabic Typesetting"/>
      <family val="4"/>
    </font>
    <font>
      <sz val="18"/>
      <color theme="1"/>
      <name val="Arabic Typesetting"/>
      <family val="4"/>
    </font>
    <font>
      <sz val="11"/>
      <color theme="1"/>
      <name val="Arabic Typesetting"/>
      <family val="4"/>
    </font>
    <font>
      <b/>
      <sz val="18"/>
      <color theme="1"/>
      <name val="Arabic Typesetting"/>
      <family val="4"/>
    </font>
    <font>
      <sz val="12"/>
      <color theme="1"/>
      <name val="Arabic Typesetting"/>
      <family val="4"/>
    </font>
    <font>
      <b/>
      <sz val="14"/>
      <color theme="1"/>
      <name val="Arabic Typesetting"/>
      <family val="4"/>
    </font>
    <font>
      <sz val="14"/>
      <color theme="1"/>
      <name val="Arabic Typesetting"/>
      <family val="4"/>
    </font>
    <font>
      <sz val="11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  <font>
      <b/>
      <sz val="16"/>
      <color theme="1"/>
      <name val="Arabic Typesetting"/>
      <family val="4"/>
    </font>
    <font>
      <sz val="16"/>
      <color theme="1"/>
      <name val="Arabic Typesetting"/>
      <family val="4"/>
    </font>
    <font>
      <sz val="12"/>
      <color theme="1"/>
      <name val="Arabic Typesetting"/>
      <family val="4"/>
      <charset val="178"/>
    </font>
    <font>
      <sz val="20"/>
      <color theme="1"/>
      <name val="Arabic Typesetting"/>
      <family val="4"/>
    </font>
    <font>
      <sz val="8"/>
      <name val="Calibri"/>
      <family val="2"/>
      <scheme val="minor"/>
    </font>
    <font>
      <b/>
      <sz val="12"/>
      <color theme="1"/>
      <name val="Arabic Typesetting"/>
      <family val="4"/>
    </font>
    <font>
      <sz val="11"/>
      <color theme="1"/>
      <name val="Arial Black"/>
      <family val="2"/>
    </font>
    <font>
      <sz val="18"/>
      <color rgb="FF000000"/>
      <name val="Arabic Typesetting"/>
      <family val="4"/>
    </font>
    <font>
      <b/>
      <sz val="11"/>
      <color rgb="FF000000"/>
      <name val="Arial Black"/>
      <family val="2"/>
    </font>
    <font>
      <sz val="12"/>
      <name val="Arabic Typesetting"/>
      <family val="4"/>
    </font>
    <font>
      <sz val="12"/>
      <color rgb="FFFF0000"/>
      <name val="Arabic Typesetting"/>
      <family val="4"/>
    </font>
    <font>
      <sz val="14"/>
      <color theme="1"/>
      <name val="Arabic Typesetting"/>
      <family val="4"/>
      <charset val="178"/>
    </font>
    <font>
      <b/>
      <sz val="11"/>
      <color theme="1"/>
      <name val="Arial Black"/>
      <family val="2"/>
    </font>
    <font>
      <sz val="11"/>
      <color rgb="FF000000"/>
      <name val="Calibri cuerpo"/>
    </font>
    <font>
      <sz val="11"/>
      <color theme="1"/>
      <name val="Calibri cuerpo"/>
    </font>
    <font>
      <sz val="11"/>
      <color rgb="FF000000"/>
      <name val="Arial Black"/>
      <family val="2"/>
    </font>
    <font>
      <b/>
      <sz val="14"/>
      <color theme="1"/>
      <name val="Arabic Typesetting"/>
      <family val="4"/>
      <charset val="178"/>
    </font>
    <font>
      <sz val="14"/>
      <color theme="1"/>
      <name val="Calibri"/>
      <family val="2"/>
      <scheme val="minor"/>
    </font>
    <font>
      <b/>
      <sz val="16"/>
      <color theme="1"/>
      <name val="Arabic Typesetting"/>
      <family val="4"/>
      <charset val="178"/>
    </font>
    <font>
      <sz val="16"/>
      <color theme="1"/>
      <name val="Calibri"/>
      <family val="2"/>
      <scheme val="minor"/>
    </font>
    <font>
      <b/>
      <sz val="11"/>
      <color theme="1"/>
      <name val="Calibri "/>
    </font>
    <font>
      <b/>
      <sz val="13"/>
      <color theme="1"/>
      <name val="Arabic Typesetting"/>
      <family val="4"/>
      <charset val="178"/>
    </font>
    <font>
      <b/>
      <sz val="11"/>
      <name val="Calibri"/>
      <family val="2"/>
      <scheme val="minor"/>
    </font>
    <font>
      <sz val="14"/>
      <name val="Arabic Typesetting"/>
      <family val="4"/>
    </font>
    <font>
      <sz val="14"/>
      <color theme="1"/>
      <name val="Arial Black"/>
      <family val="2"/>
    </font>
    <font>
      <b/>
      <sz val="14"/>
      <color theme="1"/>
      <name val="Arial Black"/>
      <family val="2"/>
    </font>
    <font>
      <b/>
      <sz val="14"/>
      <color theme="1"/>
      <name val="Calibri"/>
      <family val="2"/>
      <scheme val="minor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4.9989318521683403E-2"/>
        <bgColor indexed="64"/>
      </patternFill>
    </fill>
    <fill>
      <patternFill patternType="solid">
        <fgColor theme="4" tint="0.59999389629810485"/>
        <bgColor indexed="64"/>
      </patternFill>
    </fill>
  </fills>
  <borders count="29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/>
      <right/>
      <top style="medium">
        <color indexed="64"/>
      </top>
      <bottom/>
      <diagonal/>
    </border>
    <border>
      <left style="medium">
        <color indexed="64"/>
      </left>
      <right/>
      <top/>
      <bottom/>
      <diagonal/>
    </border>
    <border>
      <left/>
      <right style="medium">
        <color indexed="64"/>
      </right>
      <top style="medium">
        <color indexed="64"/>
      </top>
      <bottom/>
      <diagonal/>
    </border>
    <border>
      <left/>
      <right style="medium">
        <color indexed="64"/>
      </right>
      <top/>
      <bottom/>
      <diagonal/>
    </border>
    <border>
      <left style="medium">
        <color indexed="64"/>
      </left>
      <right/>
      <top/>
      <bottom style="medium">
        <color indexed="64"/>
      </bottom>
      <diagonal/>
    </border>
    <border>
      <left/>
      <right/>
      <top/>
      <bottom style="medium">
        <color indexed="64"/>
      </bottom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/>
      <top/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</borders>
  <cellStyleXfs count="4">
    <xf numFmtId="0" fontId="0" fillId="0" borderId="0"/>
    <xf numFmtId="44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9" fontId="11" fillId="0" borderId="0" applyFont="0" applyFill="0" applyBorder="0" applyAlignment="0" applyProtection="0"/>
  </cellStyleXfs>
  <cellXfs count="133">
    <xf numFmtId="0" fontId="0" fillId="0" borderId="0" xfId="0"/>
    <xf numFmtId="0" fontId="1" fillId="0" borderId="0" xfId="0" applyFont="1" applyAlignment="1">
      <alignment wrapText="1"/>
    </xf>
    <xf numFmtId="0" fontId="10" fillId="0" borderId="0" xfId="0" applyFont="1"/>
    <xf numFmtId="0" fontId="8" fillId="0" borderId="1" xfId="0" applyFont="1" applyBorder="1"/>
    <xf numFmtId="4" fontId="0" fillId="0" borderId="0" xfId="0" applyNumberFormat="1"/>
    <xf numFmtId="43" fontId="0" fillId="0" borderId="0" xfId="2" applyFont="1"/>
    <xf numFmtId="43" fontId="0" fillId="0" borderId="0" xfId="2" applyFont="1" applyFill="1"/>
    <xf numFmtId="43" fontId="0" fillId="0" borderId="0" xfId="0" applyNumberFormat="1"/>
    <xf numFmtId="0" fontId="12" fillId="0" borderId="0" xfId="0" applyFont="1"/>
    <xf numFmtId="0" fontId="8" fillId="0" borderId="0" xfId="0" applyFont="1"/>
    <xf numFmtId="164" fontId="8" fillId="0" borderId="1" xfId="0" applyNumberFormat="1" applyFont="1" applyBorder="1"/>
    <xf numFmtId="0" fontId="15" fillId="0" borderId="1" xfId="0" applyFont="1" applyBorder="1"/>
    <xf numFmtId="164" fontId="8" fillId="0" borderId="1" xfId="0" applyNumberFormat="1" applyFont="1" applyBorder="1" applyAlignment="1">
      <alignment horizontal="center"/>
    </xf>
    <xf numFmtId="0" fontId="21" fillId="0" borderId="0" xfId="0" applyFont="1" applyAlignment="1">
      <alignment horizontal="left" vertical="center"/>
    </xf>
    <xf numFmtId="0" fontId="20" fillId="0" borderId="0" xfId="0" applyFont="1" applyAlignment="1">
      <alignment horizontal="left" vertical="center"/>
    </xf>
    <xf numFmtId="0" fontId="23" fillId="0" borderId="0" xfId="0" applyFont="1"/>
    <xf numFmtId="14" fontId="10" fillId="0" borderId="0" xfId="0" applyNumberFormat="1" applyFont="1"/>
    <xf numFmtId="0" fontId="15" fillId="0" borderId="0" xfId="0" applyFont="1"/>
    <xf numFmtId="44" fontId="10" fillId="0" borderId="1" xfId="2" applyNumberFormat="1" applyFont="1" applyFill="1" applyBorder="1" applyAlignment="1">
      <alignment horizontal="right"/>
    </xf>
    <xf numFmtId="44" fontId="10" fillId="0" borderId="1" xfId="1" applyFont="1" applyFill="1" applyBorder="1" applyAlignment="1">
      <alignment horizontal="right"/>
    </xf>
    <xf numFmtId="0" fontId="8" fillId="2" borderId="1" xfId="0" applyFont="1" applyFill="1" applyBorder="1"/>
    <xf numFmtId="0" fontId="13" fillId="0" borderId="1" xfId="0" applyFont="1" applyBorder="1"/>
    <xf numFmtId="0" fontId="0" fillId="0" borderId="13" xfId="0" applyBorder="1"/>
    <xf numFmtId="0" fontId="6" fillId="0" borderId="13" xfId="0" applyFont="1" applyBorder="1" applyAlignment="1">
      <alignment horizontal="center" wrapText="1"/>
    </xf>
    <xf numFmtId="0" fontId="6" fillId="0" borderId="0" xfId="0" applyFont="1" applyAlignment="1">
      <alignment horizontal="center" wrapText="1"/>
    </xf>
    <xf numFmtId="0" fontId="6" fillId="0" borderId="17" xfId="0" applyFont="1" applyBorder="1" applyAlignment="1">
      <alignment horizontal="center" wrapText="1"/>
    </xf>
    <xf numFmtId="0" fontId="26" fillId="0" borderId="0" xfId="0" applyFont="1" applyAlignment="1">
      <alignment horizontal="center" vertical="center"/>
    </xf>
    <xf numFmtId="0" fontId="27" fillId="0" borderId="0" xfId="0" applyFont="1"/>
    <xf numFmtId="0" fontId="28" fillId="0" borderId="0" xfId="0" applyFont="1" applyAlignment="1">
      <alignment horizontal="left" vertical="center"/>
    </xf>
    <xf numFmtId="164" fontId="0" fillId="0" borderId="0" xfId="0" applyNumberFormat="1" applyAlignment="1">
      <alignment horizontal="center" vertical="center"/>
    </xf>
    <xf numFmtId="44" fontId="24" fillId="0" borderId="1" xfId="1" applyFont="1" applyBorder="1" applyAlignment="1"/>
    <xf numFmtId="164" fontId="8" fillId="2" borderId="1" xfId="0" applyNumberFormat="1" applyFont="1" applyFill="1" applyBorder="1"/>
    <xf numFmtId="0" fontId="8" fillId="2" borderId="0" xfId="0" applyFont="1" applyFill="1"/>
    <xf numFmtId="0" fontId="15" fillId="0" borderId="21" xfId="0" applyFont="1" applyBorder="1"/>
    <xf numFmtId="164" fontId="18" fillId="0" borderId="21" xfId="0" applyNumberFormat="1" applyFont="1" applyBorder="1"/>
    <xf numFmtId="43" fontId="12" fillId="0" borderId="21" xfId="0" applyNumberFormat="1" applyFont="1" applyBorder="1"/>
    <xf numFmtId="44" fontId="10" fillId="2" borderId="1" xfId="1" applyFont="1" applyFill="1" applyBorder="1"/>
    <xf numFmtId="44" fontId="10" fillId="2" borderId="1" xfId="2" applyNumberFormat="1" applyFont="1" applyFill="1" applyBorder="1" applyAlignment="1">
      <alignment horizontal="right"/>
    </xf>
    <xf numFmtId="164" fontId="8" fillId="2" borderId="1" xfId="0" applyNumberFormat="1" applyFont="1" applyFill="1" applyBorder="1" applyAlignment="1">
      <alignment horizontal="center"/>
    </xf>
    <xf numFmtId="43" fontId="10" fillId="2" borderId="0" xfId="2" applyFont="1" applyFill="1" applyBorder="1" applyAlignment="1">
      <alignment horizontal="right"/>
    </xf>
    <xf numFmtId="0" fontId="13" fillId="0" borderId="21" xfId="0" applyFont="1" applyBorder="1"/>
    <xf numFmtId="44" fontId="29" fillId="0" borderId="1" xfId="1" applyFont="1" applyBorder="1" applyAlignment="1"/>
    <xf numFmtId="0" fontId="30" fillId="0" borderId="0" xfId="0" applyFont="1"/>
    <xf numFmtId="0" fontId="32" fillId="0" borderId="0" xfId="0" applyFont="1" applyAlignment="1">
      <alignment horizontal="center" vertical="center"/>
    </xf>
    <xf numFmtId="0" fontId="13" fillId="0" borderId="1" xfId="0" applyFont="1" applyBorder="1" applyAlignment="1">
      <alignment horizontal="center" vertical="center"/>
    </xf>
    <xf numFmtId="0" fontId="0" fillId="0" borderId="0" xfId="0" applyAlignment="1">
      <alignment horizontal="center" vertical="center"/>
    </xf>
    <xf numFmtId="0" fontId="7" fillId="0" borderId="11" xfId="0" applyFont="1" applyBorder="1" applyAlignment="1">
      <alignment horizontal="center" vertical="center" wrapText="1"/>
    </xf>
    <xf numFmtId="0" fontId="13" fillId="0" borderId="12" xfId="0" applyFont="1" applyBorder="1" applyAlignment="1">
      <alignment horizontal="center" vertical="center"/>
    </xf>
    <xf numFmtId="0" fontId="7" fillId="0" borderId="12" xfId="0" applyFont="1" applyBorder="1" applyAlignment="1">
      <alignment horizontal="center" vertical="center"/>
    </xf>
    <xf numFmtId="0" fontId="7" fillId="0" borderId="12" xfId="0" applyFont="1" applyBorder="1" applyAlignment="1">
      <alignment horizontal="center" vertical="center" wrapText="1"/>
    </xf>
    <xf numFmtId="0" fontId="7" fillId="0" borderId="10" xfId="0" applyFont="1" applyBorder="1" applyAlignment="1">
      <alignment horizontal="center" vertical="center" wrapText="1"/>
    </xf>
    <xf numFmtId="0" fontId="8" fillId="0" borderId="0" xfId="0" applyFont="1" applyAlignment="1">
      <alignment horizontal="center" wrapText="1"/>
    </xf>
    <xf numFmtId="0" fontId="0" fillId="2" borderId="0" xfId="0" applyFill="1"/>
    <xf numFmtId="0" fontId="33" fillId="0" borderId="1" xfId="2" applyNumberFormat="1" applyFont="1" applyBorder="1"/>
    <xf numFmtId="164" fontId="18" fillId="0" borderId="1" xfId="0" applyNumberFormat="1" applyFont="1" applyBorder="1"/>
    <xf numFmtId="0" fontId="29" fillId="0" borderId="1" xfId="0" applyFont="1" applyBorder="1"/>
    <xf numFmtId="44" fontId="8" fillId="0" borderId="1" xfId="1" applyFont="1" applyFill="1" applyBorder="1" applyAlignment="1">
      <alignment horizontal="center"/>
    </xf>
    <xf numFmtId="0" fontId="8" fillId="0" borderId="22" xfId="0" applyFont="1" applyBorder="1"/>
    <xf numFmtId="44" fontId="24" fillId="0" borderId="22" xfId="1" applyFont="1" applyFill="1" applyBorder="1" applyAlignment="1"/>
    <xf numFmtId="44" fontId="10" fillId="2" borderId="1" xfId="1" applyFont="1" applyFill="1" applyBorder="1" applyAlignment="1">
      <alignment horizontal="right"/>
    </xf>
    <xf numFmtId="44" fontId="10" fillId="0" borderId="1" xfId="0" applyNumberFormat="1" applyFont="1" applyBorder="1"/>
    <xf numFmtId="44" fontId="8" fillId="0" borderId="1" xfId="0" applyNumberFormat="1" applyFont="1" applyBorder="1"/>
    <xf numFmtId="44" fontId="10" fillId="2" borderId="1" xfId="0" applyNumberFormat="1" applyFont="1" applyFill="1" applyBorder="1"/>
    <xf numFmtId="165" fontId="10" fillId="0" borderId="1" xfId="2" applyNumberFormat="1" applyFont="1" applyFill="1" applyBorder="1" applyAlignment="1">
      <alignment horizontal="right"/>
    </xf>
    <xf numFmtId="164" fontId="8" fillId="0" borderId="0" xfId="0" applyNumberFormat="1" applyFont="1" applyAlignment="1">
      <alignment horizontal="center" wrapText="1"/>
    </xf>
    <xf numFmtId="0" fontId="9" fillId="0" borderId="0" xfId="0" applyFont="1" applyAlignment="1">
      <alignment wrapText="1"/>
    </xf>
    <xf numFmtId="0" fontId="9" fillId="0" borderId="0" xfId="0" applyFont="1"/>
    <xf numFmtId="4" fontId="9" fillId="0" borderId="0" xfId="0" applyNumberFormat="1" applyFont="1"/>
    <xf numFmtId="164" fontId="9" fillId="0" borderId="0" xfId="0" applyNumberFormat="1" applyFont="1"/>
    <xf numFmtId="0" fontId="31" fillId="0" borderId="23" xfId="0" applyFont="1" applyBorder="1" applyAlignment="1">
      <alignment horizontal="center" vertical="center"/>
    </xf>
    <xf numFmtId="0" fontId="31" fillId="0" borderId="24" xfId="0" applyFont="1" applyBorder="1" applyAlignment="1">
      <alignment horizontal="center" vertical="center"/>
    </xf>
    <xf numFmtId="0" fontId="31" fillId="0" borderId="25" xfId="0" applyFont="1" applyBorder="1" applyAlignment="1">
      <alignment horizontal="center" vertical="center"/>
    </xf>
    <xf numFmtId="0" fontId="31" fillId="0" borderId="26" xfId="0" applyFont="1" applyBorder="1" applyAlignment="1">
      <alignment horizontal="center" vertical="center"/>
    </xf>
    <xf numFmtId="0" fontId="31" fillId="0" borderId="27" xfId="0" applyFont="1" applyBorder="1" applyAlignment="1">
      <alignment horizontal="center" vertical="center"/>
    </xf>
    <xf numFmtId="0" fontId="8" fillId="3" borderId="1" xfId="0" applyFont="1" applyFill="1" applyBorder="1"/>
    <xf numFmtId="0" fontId="15" fillId="3" borderId="1" xfId="0" applyFont="1" applyFill="1" applyBorder="1"/>
    <xf numFmtId="164" fontId="8" fillId="3" borderId="1" xfId="0" applyNumberFormat="1" applyFont="1" applyFill="1" applyBorder="1"/>
    <xf numFmtId="164" fontId="8" fillId="3" borderId="1" xfId="0" applyNumberFormat="1" applyFont="1" applyFill="1" applyBorder="1" applyAlignment="1">
      <alignment horizontal="center"/>
    </xf>
    <xf numFmtId="44" fontId="10" fillId="3" borderId="1" xfId="2" applyNumberFormat="1" applyFont="1" applyFill="1" applyBorder="1" applyAlignment="1">
      <alignment horizontal="right"/>
    </xf>
    <xf numFmtId="0" fontId="8" fillId="3" borderId="0" xfId="0" applyFont="1" applyFill="1"/>
    <xf numFmtId="44" fontId="10" fillId="0" borderId="1" xfId="1" applyFont="1" applyBorder="1"/>
    <xf numFmtId="44" fontId="10" fillId="3" borderId="1" xfId="1" applyFont="1" applyFill="1" applyBorder="1" applyAlignment="1">
      <alignment horizontal="right"/>
    </xf>
    <xf numFmtId="0" fontId="15" fillId="2" borderId="1" xfId="0" applyFont="1" applyFill="1" applyBorder="1"/>
    <xf numFmtId="165" fontId="0" fillId="0" borderId="0" xfId="0" applyNumberFormat="1"/>
    <xf numFmtId="165" fontId="8" fillId="0" borderId="0" xfId="0" applyNumberFormat="1" applyFont="1"/>
    <xf numFmtId="9" fontId="8" fillId="0" borderId="0" xfId="3" applyFont="1"/>
    <xf numFmtId="0" fontId="8" fillId="4" borderId="0" xfId="0" applyFont="1" applyFill="1"/>
    <xf numFmtId="164" fontId="8" fillId="2" borderId="1" xfId="0" applyNumberFormat="1" applyFont="1" applyFill="1" applyBorder="1" applyAlignment="1">
      <alignment horizontal="center" wrapText="1"/>
    </xf>
    <xf numFmtId="164" fontId="8" fillId="4" borderId="0" xfId="0" applyNumberFormat="1" applyFont="1" applyFill="1" applyAlignment="1">
      <alignment horizontal="center" wrapText="1"/>
    </xf>
    <xf numFmtId="164" fontId="8" fillId="2" borderId="0" xfId="0" applyNumberFormat="1" applyFont="1" applyFill="1" applyAlignment="1">
      <alignment horizontal="center" wrapText="1"/>
    </xf>
    <xf numFmtId="164" fontId="8" fillId="2" borderId="28" xfId="0" applyNumberFormat="1" applyFont="1" applyFill="1" applyBorder="1" applyAlignment="1">
      <alignment horizontal="center" wrapText="1"/>
    </xf>
    <xf numFmtId="164" fontId="8" fillId="2" borderId="21" xfId="0" applyNumberFormat="1" applyFont="1" applyFill="1" applyBorder="1" applyAlignment="1">
      <alignment horizontal="center" wrapText="1"/>
    </xf>
    <xf numFmtId="0" fontId="34" fillId="2" borderId="1" xfId="0" applyFont="1" applyFill="1" applyBorder="1" applyAlignment="1">
      <alignment horizontal="right" wrapText="1"/>
    </xf>
    <xf numFmtId="164" fontId="34" fillId="2" borderId="1" xfId="0" applyNumberFormat="1" applyFont="1" applyFill="1" applyBorder="1" applyAlignment="1">
      <alignment horizontal="center" wrapText="1"/>
    </xf>
    <xf numFmtId="164" fontId="31" fillId="2" borderId="1" xfId="0" applyNumberFormat="1" applyFont="1" applyFill="1" applyBorder="1" applyAlignment="1">
      <alignment horizontal="center" wrapText="1"/>
    </xf>
    <xf numFmtId="0" fontId="8" fillId="2" borderId="21" xfId="0" applyFont="1" applyFill="1" applyBorder="1"/>
    <xf numFmtId="164" fontId="8" fillId="2" borderId="21" xfId="0" applyNumberFormat="1" applyFont="1" applyFill="1" applyBorder="1" applyAlignment="1">
      <alignment horizontal="center"/>
    </xf>
    <xf numFmtId="165" fontId="10" fillId="2" borderId="1" xfId="2" applyNumberFormat="1" applyFont="1" applyFill="1" applyBorder="1" applyAlignment="1">
      <alignment horizontal="right"/>
    </xf>
    <xf numFmtId="44" fontId="10" fillId="2" borderId="21" xfId="1" applyFont="1" applyFill="1" applyBorder="1" applyAlignment="1">
      <alignment horizontal="right"/>
    </xf>
    <xf numFmtId="44" fontId="10" fillId="2" borderId="21" xfId="2" applyNumberFormat="1" applyFont="1" applyFill="1" applyBorder="1" applyAlignment="1">
      <alignment horizontal="right"/>
    </xf>
    <xf numFmtId="0" fontId="15" fillId="2" borderId="21" xfId="0" applyFont="1" applyFill="1" applyBorder="1"/>
    <xf numFmtId="0" fontId="22" fillId="2" borderId="1" xfId="0" applyFont="1" applyFill="1" applyBorder="1"/>
    <xf numFmtId="0" fontId="22" fillId="2" borderId="21" xfId="0" applyFont="1" applyFill="1" applyBorder="1"/>
    <xf numFmtId="43" fontId="35" fillId="0" borderId="21" xfId="0" applyNumberFormat="1" applyFont="1" applyBorder="1"/>
    <xf numFmtId="44" fontId="36" fillId="0" borderId="1" xfId="0" applyNumberFormat="1" applyFont="1" applyBorder="1"/>
    <xf numFmtId="43" fontId="30" fillId="0" borderId="0" xfId="2" applyFont="1"/>
    <xf numFmtId="43" fontId="30" fillId="0" borderId="0" xfId="2" applyFont="1" applyFill="1"/>
    <xf numFmtId="0" fontId="39" fillId="0" borderId="0" xfId="0" applyFont="1"/>
    <xf numFmtId="43" fontId="39" fillId="0" borderId="0" xfId="0" applyNumberFormat="1" applyFont="1"/>
    <xf numFmtId="43" fontId="30" fillId="0" borderId="0" xfId="0" applyNumberFormat="1" applyFont="1"/>
    <xf numFmtId="0" fontId="4" fillId="0" borderId="2" xfId="0" applyFont="1" applyBorder="1" applyAlignment="1">
      <alignment horizontal="center" vertical="center" wrapText="1"/>
    </xf>
    <xf numFmtId="0" fontId="6" fillId="0" borderId="3" xfId="0" applyFont="1" applyBorder="1" applyAlignment="1">
      <alignment horizontal="center" vertical="center" wrapText="1"/>
    </xf>
    <xf numFmtId="0" fontId="6" fillId="0" borderId="5" xfId="0" applyFont="1" applyBorder="1" applyAlignment="1">
      <alignment horizontal="center" vertical="center" wrapText="1"/>
    </xf>
    <xf numFmtId="0" fontId="6" fillId="0" borderId="4" xfId="0" applyFont="1" applyBorder="1" applyAlignment="1">
      <alignment horizontal="center" vertical="center" wrapText="1"/>
    </xf>
    <xf numFmtId="0" fontId="6" fillId="0" borderId="0" xfId="0" applyFont="1" applyAlignment="1">
      <alignment horizontal="center" vertical="center" wrapText="1"/>
    </xf>
    <xf numFmtId="0" fontId="6" fillId="0" borderId="6" xfId="0" applyFont="1" applyBorder="1" applyAlignment="1">
      <alignment horizontal="center" vertical="center" wrapText="1"/>
    </xf>
    <xf numFmtId="0" fontId="6" fillId="0" borderId="7" xfId="0" applyFont="1" applyBorder="1" applyAlignment="1">
      <alignment horizontal="center" vertical="center" wrapText="1"/>
    </xf>
    <xf numFmtId="0" fontId="6" fillId="0" borderId="8" xfId="0" applyFont="1" applyBorder="1" applyAlignment="1">
      <alignment horizontal="center" vertical="center" wrapText="1"/>
    </xf>
    <xf numFmtId="0" fontId="6" fillId="0" borderId="9" xfId="0" applyFont="1" applyBorder="1" applyAlignment="1">
      <alignment horizontal="center" vertical="center" wrapText="1"/>
    </xf>
    <xf numFmtId="0" fontId="37" fillId="0" borderId="0" xfId="0" applyFont="1" applyAlignment="1">
      <alignment horizontal="center"/>
    </xf>
    <xf numFmtId="0" fontId="37" fillId="0" borderId="0" xfId="0" applyFont="1" applyAlignment="1">
      <alignment horizontal="left"/>
    </xf>
    <xf numFmtId="0" fontId="19" fillId="0" borderId="0" xfId="0" applyFont="1" applyAlignment="1">
      <alignment horizontal="left"/>
    </xf>
    <xf numFmtId="0" fontId="20" fillId="0" borderId="0" xfId="0" applyFont="1" applyAlignment="1">
      <alignment horizontal="left" vertical="center"/>
    </xf>
    <xf numFmtId="0" fontId="6" fillId="0" borderId="14" xfId="0" applyFont="1" applyBorder="1" applyAlignment="1">
      <alignment horizontal="center" wrapText="1"/>
    </xf>
    <xf numFmtId="0" fontId="6" fillId="0" borderId="15" xfId="0" applyFont="1" applyBorder="1" applyAlignment="1">
      <alignment horizontal="center" wrapText="1"/>
    </xf>
    <xf numFmtId="0" fontId="6" fillId="0" borderId="16" xfId="0" applyFont="1" applyBorder="1" applyAlignment="1">
      <alignment horizontal="center" wrapText="1"/>
    </xf>
    <xf numFmtId="0" fontId="6" fillId="0" borderId="13" xfId="0" applyFont="1" applyBorder="1" applyAlignment="1">
      <alignment horizontal="center" wrapText="1"/>
    </xf>
    <xf numFmtId="0" fontId="6" fillId="0" borderId="0" xfId="0" applyFont="1" applyAlignment="1">
      <alignment horizontal="center" wrapText="1"/>
    </xf>
    <xf numFmtId="0" fontId="6" fillId="0" borderId="17" xfId="0" applyFont="1" applyBorder="1" applyAlignment="1">
      <alignment horizontal="center" wrapText="1"/>
    </xf>
    <xf numFmtId="0" fontId="6" fillId="0" borderId="18" xfId="0" applyFont="1" applyBorder="1" applyAlignment="1">
      <alignment horizontal="center" wrapText="1"/>
    </xf>
    <xf numFmtId="0" fontId="6" fillId="0" borderId="19" xfId="0" applyFont="1" applyBorder="1" applyAlignment="1">
      <alignment horizontal="center" wrapText="1"/>
    </xf>
    <xf numFmtId="0" fontId="6" fillId="0" borderId="20" xfId="0" applyFont="1" applyBorder="1" applyAlignment="1">
      <alignment horizontal="center" wrapText="1"/>
    </xf>
    <xf numFmtId="0" fontId="25" fillId="0" borderId="0" xfId="0" applyFont="1" applyAlignment="1">
      <alignment horizontal="left"/>
    </xf>
  </cellXfs>
  <cellStyles count="4">
    <cellStyle name="Millares" xfId="2" builtinId="3"/>
    <cellStyle name="Moneda" xfId="1" builtinId="4"/>
    <cellStyle name="Normal" xfId="0" builtinId="0"/>
    <cellStyle name="Porcentaje" xfId="3" builtinId="5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ustomXml" Target="../customXml/item1.xml"/><Relationship Id="rId3" Type="http://schemas.openxmlformats.org/officeDocument/2006/relationships/worksheet" Target="worksheets/sheet3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10" Type="http://schemas.openxmlformats.org/officeDocument/2006/relationships/customXml" Target="../customXml/item3.xml"/><Relationship Id="rId4" Type="http://schemas.openxmlformats.org/officeDocument/2006/relationships/theme" Target="theme/theme1.xml"/><Relationship Id="rId9" Type="http://schemas.openxmlformats.org/officeDocument/2006/relationships/customXml" Target="../customXml/item2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2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3.xml.rels><?xml version="1.0" encoding="UTF-8" standalone="yes"?>
<Relationships xmlns="http://schemas.openxmlformats.org/package/2006/relationships"><Relationship Id="rId1" Type="http://schemas.openxmlformats.org/officeDocument/2006/relationships/image" Target="../media/image2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3</xdr:col>
      <xdr:colOff>609901</xdr:colOff>
      <xdr:row>0</xdr:row>
      <xdr:rowOff>54428</xdr:rowOff>
    </xdr:from>
    <xdr:to>
      <xdr:col>4</xdr:col>
      <xdr:colOff>797229</xdr:colOff>
      <xdr:row>6</xdr:row>
      <xdr:rowOff>1511</xdr:rowOff>
    </xdr:to>
    <xdr:pic>
      <xdr:nvPicPr>
        <xdr:cNvPr id="4" name="Imagen 3">
          <a:extLst>
            <a:ext uri="{FF2B5EF4-FFF2-40B4-BE49-F238E27FC236}">
              <a16:creationId xmlns:a16="http://schemas.microsoft.com/office/drawing/2014/main" id="{00000000-0008-0000-0200-000004000000}"/>
            </a:ext>
          </a:extLst>
        </xdr:cNvPr>
        <xdr:cNvPicPr/>
      </xdr:nvPicPr>
      <xdr:blipFill rotWithShape="1"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t="13223" b="14049"/>
        <a:stretch/>
      </xdr:blipFill>
      <xdr:spPr bwMode="auto">
        <a:xfrm>
          <a:off x="9073544" y="54428"/>
          <a:ext cx="1738542" cy="1090083"/>
        </a:xfrm>
        <a:prstGeom prst="rect">
          <a:avLst/>
        </a:prstGeom>
        <a:noFill/>
        <a:ln>
          <a:noFill/>
        </a:ln>
        <a:extLst>
          <a:ext uri="{53640926-AAD7-44D8-BBD7-CCE9431645EC}">
            <a14:shadowObscured xmlns:a14="http://schemas.microsoft.com/office/drawing/2010/main"/>
          </a:ext>
        </a:extLst>
      </xdr:spPr>
    </xdr:pic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 editAs="oneCell">
    <xdr:from>
      <xdr:col>2</xdr:col>
      <xdr:colOff>3043768</xdr:colOff>
      <xdr:row>2</xdr:row>
      <xdr:rowOff>52916</xdr:rowOff>
    </xdr:from>
    <xdr:to>
      <xdr:col>3</xdr:col>
      <xdr:colOff>626072</xdr:colOff>
      <xdr:row>6</xdr:row>
      <xdr:rowOff>169331</xdr:rowOff>
    </xdr:to>
    <xdr:pic>
      <xdr:nvPicPr>
        <xdr:cNvPr id="2" name="Imagen 1">
          <a:extLst>
            <a:ext uri="{FF2B5EF4-FFF2-40B4-BE49-F238E27FC236}">
              <a16:creationId xmlns:a16="http://schemas.microsoft.com/office/drawing/2014/main" id="{505A3E34-BAB6-4CB6-9542-37BA8D2E9E18}"/>
            </a:ext>
          </a:extLst>
        </xdr:cNvPr>
        <xdr:cNvPicPr/>
      </xdr:nvPicPr>
      <xdr:blipFill rotWithShape="1"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t="13223" b="14049"/>
        <a:stretch/>
      </xdr:blipFill>
      <xdr:spPr bwMode="auto">
        <a:xfrm>
          <a:off x="8822268" y="433916"/>
          <a:ext cx="1443567" cy="878415"/>
        </a:xfrm>
        <a:prstGeom prst="rect">
          <a:avLst/>
        </a:prstGeom>
        <a:noFill/>
        <a:ln>
          <a:noFill/>
        </a:ln>
        <a:extLst>
          <a:ext uri="{53640926-AAD7-44D8-BBD7-CCE9431645EC}">
            <a14:shadowObscured xmlns:a14="http://schemas.microsoft.com/office/drawing/2010/main"/>
          </a:ext>
        </a:extLst>
      </xdr:spPr>
    </xdr:pic>
    <xdr:clientData/>
  </xdr:twoCellAnchor>
  <xdr:twoCellAnchor>
    <xdr:from>
      <xdr:col>0</xdr:col>
      <xdr:colOff>1</xdr:colOff>
      <xdr:row>36</xdr:row>
      <xdr:rowOff>108081</xdr:rowOff>
    </xdr:from>
    <xdr:to>
      <xdr:col>2</xdr:col>
      <xdr:colOff>14884</xdr:colOff>
      <xdr:row>39</xdr:row>
      <xdr:rowOff>178594</xdr:rowOff>
    </xdr:to>
    <xdr:sp macro="" textlink="">
      <xdr:nvSpPr>
        <xdr:cNvPr id="3" name="CuadroTexto 2">
          <a:extLst>
            <a:ext uri="{FF2B5EF4-FFF2-40B4-BE49-F238E27FC236}">
              <a16:creationId xmlns:a16="http://schemas.microsoft.com/office/drawing/2014/main" id="{09BA3D94-D728-4B3E-95BD-B23A7209A942}"/>
            </a:ext>
          </a:extLst>
        </xdr:cNvPr>
        <xdr:cNvSpPr txBox="1"/>
      </xdr:nvSpPr>
      <xdr:spPr>
        <a:xfrm>
          <a:off x="1" y="6730933"/>
          <a:ext cx="6369844" cy="650942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pPr algn="ctr"/>
          <a:r>
            <a:rPr lang="es-DO" sz="1200" b="1" i="0" u="none" strike="noStrike">
              <a:solidFill>
                <a:schemeClr val="dk1"/>
              </a:solidFill>
              <a:effectLst/>
              <a:latin typeface="Arial Black" panose="020B0A04020102020204" pitchFamily="34" charset="0"/>
              <a:ea typeface="+mn-ea"/>
              <a:cs typeface="+mn-cs"/>
            </a:rPr>
            <a:t>Elaborado Por: Alicia Reyes</a:t>
          </a:r>
          <a:r>
            <a:rPr lang="es-DO" sz="1200" b="1" i="0" u="none" strike="noStrike" baseline="0">
              <a:solidFill>
                <a:schemeClr val="dk1"/>
              </a:solidFill>
              <a:effectLst/>
              <a:latin typeface="Arial Black" panose="020B0A04020102020204" pitchFamily="34" charset="0"/>
              <a:ea typeface="+mn-ea"/>
              <a:cs typeface="+mn-cs"/>
            </a:rPr>
            <a:t>                                                                                         </a:t>
          </a:r>
          <a:r>
            <a:rPr lang="es-DO" sz="1200" b="1" i="0" u="none" strike="noStrike">
              <a:solidFill>
                <a:schemeClr val="dk1"/>
              </a:solidFill>
              <a:effectLst/>
              <a:latin typeface="Arial Black" panose="020B0A04020102020204" pitchFamily="34" charset="0"/>
              <a:ea typeface="+mn-ea"/>
              <a:cs typeface="+mn-cs"/>
            </a:rPr>
            <a:t> </a:t>
          </a:r>
          <a:r>
            <a:rPr lang="es-DO" sz="1200">
              <a:latin typeface="Arial Black" panose="020B0A04020102020204" pitchFamily="34" charset="0"/>
            </a:rPr>
            <a:t>     		</a:t>
          </a:r>
          <a:r>
            <a:rPr lang="es-DO" sz="1200" baseline="0">
              <a:latin typeface="Arial Black" panose="020B0A04020102020204" pitchFamily="34" charset="0"/>
            </a:rPr>
            <a:t>     </a:t>
          </a:r>
          <a:r>
            <a:rPr lang="es-DO" sz="1100" baseline="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Encargada de Recursos Humanos </a:t>
          </a:r>
        </a:p>
      </xdr:txBody>
    </xdr:sp>
    <xdr:clientData/>
  </xdr:twoCellAnchor>
  <xdr:twoCellAnchor>
    <xdr:from>
      <xdr:col>6</xdr:col>
      <xdr:colOff>104177</xdr:colOff>
      <xdr:row>38</xdr:row>
      <xdr:rowOff>74414</xdr:rowOff>
    </xdr:from>
    <xdr:to>
      <xdr:col>12</xdr:col>
      <xdr:colOff>60522</xdr:colOff>
      <xdr:row>42</xdr:row>
      <xdr:rowOff>0</xdr:rowOff>
    </xdr:to>
    <xdr:sp macro="" textlink="">
      <xdr:nvSpPr>
        <xdr:cNvPr id="4" name="CuadroTexto 3">
          <a:extLst>
            <a:ext uri="{FF2B5EF4-FFF2-40B4-BE49-F238E27FC236}">
              <a16:creationId xmlns:a16="http://schemas.microsoft.com/office/drawing/2014/main" id="{8A574015-C4E7-494E-BDC4-D9BB774A47F5}"/>
            </a:ext>
          </a:extLst>
        </xdr:cNvPr>
        <xdr:cNvSpPr txBox="1"/>
      </xdr:nvSpPr>
      <xdr:spPr>
        <a:xfrm>
          <a:off x="14347029" y="7084219"/>
          <a:ext cx="5939235" cy="699492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ctr"/>
        <a:lstStyle/>
        <a:p>
          <a:pPr algn="ctr"/>
          <a:r>
            <a:rPr lang="es-DO" sz="1100" b="1" i="0" u="none" strike="noStrike">
              <a:solidFill>
                <a:schemeClr val="dk1"/>
              </a:solidFill>
              <a:effectLst/>
              <a:latin typeface="Arial Black" panose="020B0A04020102020204" pitchFamily="34" charset="0"/>
              <a:ea typeface="+mn-ea"/>
              <a:cs typeface="+mn-cs"/>
            </a:rPr>
            <a:t>                         </a:t>
          </a:r>
          <a:r>
            <a:rPr lang="es-DO" sz="1200" baseline="0">
              <a:solidFill>
                <a:schemeClr val="dk1"/>
              </a:solidFill>
              <a:latin typeface="Arial Black" panose="020B0A04020102020204" pitchFamily="34" charset="0"/>
              <a:ea typeface="+mn-ea"/>
              <a:cs typeface="+mn-cs"/>
            </a:rPr>
            <a:t>Autorizado</a:t>
          </a:r>
          <a:r>
            <a:rPr lang="es-DO" sz="1100" b="1" i="0" u="none" strike="noStrike">
              <a:solidFill>
                <a:schemeClr val="dk1"/>
              </a:solidFill>
              <a:effectLst/>
              <a:latin typeface="Arial Black" panose="020B0A04020102020204" pitchFamily="34" charset="0"/>
              <a:ea typeface="+mn-ea"/>
              <a:cs typeface="+mn-cs"/>
            </a:rPr>
            <a:t> Por</a:t>
          </a:r>
          <a:r>
            <a:rPr lang="es-DO" sz="1100" b="0" i="0" u="none" strike="noStrike">
              <a:solidFill>
                <a:schemeClr val="dk1"/>
              </a:solidFill>
              <a:effectLst/>
              <a:latin typeface="Arial Black" panose="020B0A04020102020204" pitchFamily="34" charset="0"/>
              <a:ea typeface="+mn-ea"/>
              <a:cs typeface="+mn-cs"/>
            </a:rPr>
            <a:t>:</a:t>
          </a:r>
          <a:r>
            <a:rPr lang="es-DO" sz="1100" b="1" i="0" u="none" strike="noStrike">
              <a:solidFill>
                <a:schemeClr val="dk1"/>
              </a:solidFill>
              <a:effectLst/>
              <a:latin typeface="Arial Black" panose="020B0A04020102020204" pitchFamily="34" charset="0"/>
              <a:ea typeface="+mn-ea"/>
              <a:cs typeface="+mn-cs"/>
            </a:rPr>
            <a:t> Erodis Díaz </a:t>
          </a:r>
          <a:r>
            <a:rPr lang="es-DO">
              <a:latin typeface="Arial Black" panose="020B0A04020102020204" pitchFamily="34" charset="0"/>
            </a:rPr>
            <a:t> 	</a:t>
          </a:r>
          <a:r>
            <a:rPr lang="es-DO"/>
            <a:t>	                                                                                                      		</a:t>
          </a:r>
          <a:r>
            <a:rPr lang="es-DO" baseline="0"/>
            <a:t>       </a:t>
          </a:r>
          <a:r>
            <a:rPr lang="es-DO" sz="1100" baseline="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Director Ejecutivo del (CCDF</a:t>
          </a:r>
          <a:r>
            <a:rPr lang="es-DO" sz="1200" b="0" i="0" u="none" strike="noStrike">
              <a:solidFill>
                <a:schemeClr val="dk1"/>
              </a:solidFill>
              <a:effectLst/>
              <a:latin typeface="Arabic Typesetting" panose="03020402040406030203" pitchFamily="66" charset="-78"/>
              <a:ea typeface="+mn-ea"/>
              <a:cs typeface="Arabic Typesetting" panose="03020402040406030203" pitchFamily="66" charset="-78"/>
            </a:rPr>
            <a:t>)</a:t>
          </a:r>
          <a:r>
            <a:rPr lang="es-DO" sz="1200">
              <a:latin typeface="Arabic Typesetting" panose="03020402040406030203" pitchFamily="66" charset="-78"/>
              <a:cs typeface="Arabic Typesetting" panose="03020402040406030203" pitchFamily="66" charset="-78"/>
            </a:rPr>
            <a:t> </a:t>
          </a:r>
          <a:r>
            <a:rPr lang="es-DO" sz="1200" b="1" i="0" u="none" strike="noStrike" baseline="0">
              <a:solidFill>
                <a:schemeClr val="dk1"/>
              </a:solidFill>
              <a:effectLst/>
              <a:latin typeface="Arabic Typesetting" panose="03020402040406030203" pitchFamily="66" charset="-78"/>
              <a:ea typeface="+mn-ea"/>
              <a:cs typeface="Arabic Typesetting" panose="03020402040406030203" pitchFamily="66" charset="-78"/>
            </a:rPr>
            <a:t>                                                                       </a:t>
          </a:r>
          <a:r>
            <a:rPr lang="es-DO" sz="1200" b="1" i="0" u="none" strike="noStrike">
              <a:solidFill>
                <a:schemeClr val="dk1"/>
              </a:solidFill>
              <a:effectLst/>
              <a:latin typeface="Arabic Typesetting" panose="03020402040406030203" pitchFamily="66" charset="-78"/>
              <a:ea typeface="+mn-ea"/>
              <a:cs typeface="Arabic Typesetting" panose="03020402040406030203" pitchFamily="66" charset="-78"/>
            </a:rPr>
            <a:t> </a:t>
          </a:r>
          <a:r>
            <a:rPr lang="es-DO" sz="1200">
              <a:latin typeface="Arabic Typesetting" panose="03020402040406030203" pitchFamily="66" charset="-78"/>
              <a:cs typeface="Arabic Typesetting" panose="03020402040406030203" pitchFamily="66" charset="-78"/>
            </a:rPr>
            <a:t>  </a:t>
          </a:r>
        </a:p>
      </xdr:txBody>
    </xdr:sp>
    <xdr:clientData/>
  </xdr:twoCellAnchor>
</xdr:wsDr>
</file>

<file path=xl/drawings/drawing3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219075</xdr:colOff>
      <xdr:row>23</xdr:row>
      <xdr:rowOff>0</xdr:rowOff>
    </xdr:from>
    <xdr:to>
      <xdr:col>1</xdr:col>
      <xdr:colOff>695646</xdr:colOff>
      <xdr:row>26</xdr:row>
      <xdr:rowOff>47625</xdr:rowOff>
    </xdr:to>
    <xdr:sp macro="" textlink="">
      <xdr:nvSpPr>
        <xdr:cNvPr id="3" name="CuadroTexto 2">
          <a:extLst>
            <a:ext uri="{FF2B5EF4-FFF2-40B4-BE49-F238E27FC236}">
              <a16:creationId xmlns:a16="http://schemas.microsoft.com/office/drawing/2014/main" id="{00000000-0008-0000-0000-000003000000}"/>
            </a:ext>
          </a:extLst>
        </xdr:cNvPr>
        <xdr:cNvSpPr txBox="1"/>
      </xdr:nvSpPr>
      <xdr:spPr>
        <a:xfrm>
          <a:off x="219075" y="5040758"/>
          <a:ext cx="3259155" cy="711165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r>
            <a:rPr lang="es-DO" sz="1100" b="1" baseline="0">
              <a:solidFill>
                <a:schemeClr val="dk1"/>
              </a:solidFill>
              <a:effectLst/>
              <a:latin typeface="Arial Black" panose="020B0A04020102020204" pitchFamily="34" charset="0"/>
              <a:ea typeface="+mn-ea"/>
              <a:cs typeface="+mn-cs"/>
            </a:rPr>
            <a:t>Elaborado Por: Alicia Reyes </a:t>
          </a:r>
          <a:endParaRPr lang="en-US" sz="1100">
            <a:effectLst/>
            <a:latin typeface="Arial Black" panose="020B0A04020102020204" pitchFamily="34" charset="0"/>
          </a:endParaRPr>
        </a:p>
        <a:p>
          <a:r>
            <a:rPr lang="es-DO" sz="1100" baseline="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                                    Encargada de Recursos Humanos</a:t>
          </a:r>
          <a:endParaRPr lang="en-US" sz="1800">
            <a:effectLst/>
            <a:latin typeface="+mn-lt"/>
          </a:endParaRPr>
        </a:p>
        <a:p>
          <a:pPr algn="ctr"/>
          <a:endParaRPr lang="es-DO" sz="1800">
            <a:latin typeface="Arabic Typesetting" panose="03020402040406030203" pitchFamily="66" charset="-78"/>
            <a:cs typeface="Arabic Typesetting" panose="03020402040406030203" pitchFamily="66" charset="-78"/>
          </a:endParaRPr>
        </a:p>
      </xdr:txBody>
    </xdr:sp>
    <xdr:clientData/>
  </xdr:twoCellAnchor>
  <xdr:twoCellAnchor editAs="oneCell">
    <xdr:from>
      <xdr:col>0</xdr:col>
      <xdr:colOff>57150</xdr:colOff>
      <xdr:row>0</xdr:row>
      <xdr:rowOff>0</xdr:rowOff>
    </xdr:from>
    <xdr:to>
      <xdr:col>0</xdr:col>
      <xdr:colOff>1502027</xdr:colOff>
      <xdr:row>4</xdr:row>
      <xdr:rowOff>115900</xdr:rowOff>
    </xdr:to>
    <xdr:pic>
      <xdr:nvPicPr>
        <xdr:cNvPr id="2" name="Imagen 1">
          <a:extLst>
            <a:ext uri="{FF2B5EF4-FFF2-40B4-BE49-F238E27FC236}">
              <a16:creationId xmlns:a16="http://schemas.microsoft.com/office/drawing/2014/main" id="{5ED33928-4813-66B1-F30F-F1EBB35214B7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57150" y="0"/>
          <a:ext cx="1444877" cy="877900"/>
        </a:xfrm>
        <a:prstGeom prst="rect">
          <a:avLst/>
        </a:prstGeom>
      </xdr:spPr>
    </xdr:pic>
    <xdr:clientData/>
  </xdr:twoCellAnchor>
  <xdr:twoCellAnchor>
    <xdr:from>
      <xdr:col>3</xdr:col>
      <xdr:colOff>21405</xdr:colOff>
      <xdr:row>23</xdr:row>
      <xdr:rowOff>26653</xdr:rowOff>
    </xdr:from>
    <xdr:to>
      <xdr:col>5</xdr:col>
      <xdr:colOff>941797</xdr:colOff>
      <xdr:row>25</xdr:row>
      <xdr:rowOff>149832</xdr:rowOff>
    </xdr:to>
    <xdr:sp macro="" textlink="">
      <xdr:nvSpPr>
        <xdr:cNvPr id="4" name="CuadroTexto 3">
          <a:extLst>
            <a:ext uri="{FF2B5EF4-FFF2-40B4-BE49-F238E27FC236}">
              <a16:creationId xmlns:a16="http://schemas.microsoft.com/office/drawing/2014/main" id="{C54C4AB8-47B0-4D9D-A32A-FB7AF526FCFF}"/>
            </a:ext>
          </a:extLst>
        </xdr:cNvPr>
        <xdr:cNvSpPr txBox="1"/>
      </xdr:nvSpPr>
      <xdr:spPr>
        <a:xfrm>
          <a:off x="6860141" y="5067411"/>
          <a:ext cx="3296291" cy="594078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pPr marL="0" indent="0"/>
          <a:r>
            <a:rPr lang="es-DO" sz="1100" b="1" baseline="0">
              <a:solidFill>
                <a:schemeClr val="dk1"/>
              </a:solidFill>
              <a:effectLst/>
              <a:latin typeface="Arial Black" panose="020B0A04020102020204" pitchFamily="34" charset="0"/>
              <a:ea typeface="+mn-ea"/>
              <a:cs typeface="+mn-cs"/>
            </a:rPr>
            <a:t>Autorizado Por: Erodis Díaz                                    	       </a:t>
          </a:r>
          <a:r>
            <a:rPr lang="es-DO" sz="1100" baseline="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Director Ejecutivo del (CCDF)</a:t>
          </a:r>
          <a:r>
            <a:rPr lang="es-DO" sz="1100" b="0" baseline="0">
              <a:solidFill>
                <a:schemeClr val="dk1"/>
              </a:solidFill>
              <a:effectLst/>
              <a:latin typeface="Arial Black" panose="020B0A04020102020204" pitchFamily="34" charset="0"/>
              <a:ea typeface="+mn-ea"/>
              <a:cs typeface="+mn-cs"/>
            </a:rPr>
            <a:t> </a:t>
          </a:r>
        </a:p>
      </xdr:txBody>
    </xdr:sp>
    <xdr:clientData/>
  </xdr:twoCellAnchor>
</xdr:wsDr>
</file>

<file path=xl/theme/theme1.xml><?xml version="1.0" encoding="utf-8"?>
<a:theme xmlns:a="http://schemas.openxmlformats.org/drawingml/2006/main" name="Office 2013 - Tema de 2022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.xml"/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3.xml"/><Relationship Id="rId1" Type="http://schemas.openxmlformats.org/officeDocument/2006/relationships/printerSettings" Target="../printerSettings/printerSettings3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dimension ref="A1:N127"/>
  <sheetViews>
    <sheetView view="pageBreakPreview" topLeftCell="C104" zoomScale="89" zoomScaleNormal="33" zoomScaleSheetLayoutView="89" workbookViewId="0">
      <selection activeCell="K119" sqref="K119"/>
    </sheetView>
  </sheetViews>
  <sheetFormatPr baseColWidth="10" defaultRowHeight="15"/>
  <cols>
    <col min="1" max="1" width="38.42578125" customWidth="1"/>
    <col min="2" max="2" width="29.28515625" customWidth="1"/>
    <col min="3" max="3" width="59" customWidth="1"/>
    <col min="4" max="4" width="23.140625" customWidth="1"/>
    <col min="5" max="5" width="16" customWidth="1"/>
    <col min="6" max="6" width="23.7109375" customWidth="1"/>
    <col min="7" max="7" width="20.140625" customWidth="1"/>
    <col min="8" max="8" width="22" customWidth="1"/>
    <col min="9" max="9" width="17.85546875" customWidth="1"/>
    <col min="10" max="10" width="21.140625" customWidth="1"/>
    <col min="11" max="11" width="20.85546875" customWidth="1"/>
    <col min="12" max="12" width="19.140625" customWidth="1"/>
    <col min="13" max="13" width="30.42578125" customWidth="1"/>
    <col min="14" max="14" width="29" customWidth="1"/>
  </cols>
  <sheetData>
    <row r="1" spans="1:14" ht="15" customHeight="1">
      <c r="A1" s="110" t="s">
        <v>212</v>
      </c>
      <c r="B1" s="111"/>
      <c r="C1" s="111"/>
      <c r="D1" s="111"/>
      <c r="E1" s="111"/>
      <c r="F1" s="111"/>
      <c r="G1" s="111"/>
      <c r="H1" s="111"/>
      <c r="I1" s="111"/>
      <c r="J1" s="111"/>
      <c r="K1" s="111"/>
      <c r="L1" s="112"/>
    </row>
    <row r="2" spans="1:14" ht="15" customHeight="1">
      <c r="A2" s="113"/>
      <c r="B2" s="114"/>
      <c r="C2" s="114"/>
      <c r="D2" s="114"/>
      <c r="E2" s="114"/>
      <c r="F2" s="114"/>
      <c r="G2" s="114"/>
      <c r="H2" s="114"/>
      <c r="I2" s="114"/>
      <c r="J2" s="114"/>
      <c r="K2" s="114"/>
      <c r="L2" s="115"/>
    </row>
    <row r="3" spans="1:14" ht="15" customHeight="1">
      <c r="A3" s="113"/>
      <c r="B3" s="114"/>
      <c r="C3" s="114"/>
      <c r="D3" s="114"/>
      <c r="E3" s="114"/>
      <c r="F3" s="114"/>
      <c r="G3" s="114"/>
      <c r="H3" s="114"/>
      <c r="I3" s="114"/>
      <c r="J3" s="114"/>
      <c r="K3" s="114"/>
      <c r="L3" s="115"/>
    </row>
    <row r="4" spans="1:14" ht="15" customHeight="1">
      <c r="A4" s="113"/>
      <c r="B4" s="114"/>
      <c r="C4" s="114"/>
      <c r="D4" s="114"/>
      <c r="E4" s="114"/>
      <c r="F4" s="114"/>
      <c r="G4" s="114"/>
      <c r="H4" s="114"/>
      <c r="I4" s="114"/>
      <c r="J4" s="114"/>
      <c r="K4" s="114"/>
      <c r="L4" s="115"/>
    </row>
    <row r="5" spans="1:14" ht="15" customHeight="1">
      <c r="A5" s="113"/>
      <c r="B5" s="114"/>
      <c r="C5" s="114"/>
      <c r="D5" s="114"/>
      <c r="E5" s="114"/>
      <c r="F5" s="114"/>
      <c r="G5" s="114"/>
      <c r="H5" s="114"/>
      <c r="I5" s="114"/>
      <c r="J5" s="114"/>
      <c r="K5" s="114"/>
      <c r="L5" s="115"/>
    </row>
    <row r="6" spans="1:14" ht="15.75" customHeight="1">
      <c r="A6" s="113"/>
      <c r="B6" s="114"/>
      <c r="C6" s="114"/>
      <c r="D6" s="114"/>
      <c r="E6" s="114"/>
      <c r="F6" s="114"/>
      <c r="G6" s="114"/>
      <c r="H6" s="114"/>
      <c r="I6" s="114"/>
      <c r="J6" s="114"/>
      <c r="K6" s="114"/>
      <c r="L6" s="115"/>
    </row>
    <row r="7" spans="1:14" ht="15" customHeight="1">
      <c r="A7" s="113"/>
      <c r="B7" s="114"/>
      <c r="C7" s="114"/>
      <c r="D7" s="114"/>
      <c r="E7" s="114"/>
      <c r="F7" s="114"/>
      <c r="G7" s="114"/>
      <c r="H7" s="114"/>
      <c r="I7" s="114"/>
      <c r="J7" s="114"/>
      <c r="K7" s="114"/>
      <c r="L7" s="115"/>
      <c r="M7" s="1"/>
      <c r="N7" s="1"/>
    </row>
    <row r="8" spans="1:14" ht="15" customHeight="1">
      <c r="A8" s="113"/>
      <c r="B8" s="114"/>
      <c r="C8" s="114"/>
      <c r="D8" s="114"/>
      <c r="E8" s="114"/>
      <c r="F8" s="114"/>
      <c r="G8" s="114"/>
      <c r="H8" s="114"/>
      <c r="I8" s="114"/>
      <c r="J8" s="114"/>
      <c r="K8" s="114"/>
      <c r="L8" s="115"/>
      <c r="M8" s="1"/>
      <c r="N8" s="1"/>
    </row>
    <row r="9" spans="1:14" ht="15" customHeight="1">
      <c r="A9" s="113"/>
      <c r="B9" s="114"/>
      <c r="C9" s="114"/>
      <c r="D9" s="114"/>
      <c r="E9" s="114"/>
      <c r="F9" s="114"/>
      <c r="G9" s="114"/>
      <c r="H9" s="114"/>
      <c r="I9" s="114"/>
      <c r="J9" s="114"/>
      <c r="K9" s="114"/>
      <c r="L9" s="115"/>
      <c r="M9" s="1"/>
      <c r="N9" s="1"/>
    </row>
    <row r="10" spans="1:14" ht="15" customHeight="1">
      <c r="A10" s="113"/>
      <c r="B10" s="114"/>
      <c r="C10" s="114"/>
      <c r="D10" s="114"/>
      <c r="E10" s="114"/>
      <c r="F10" s="114"/>
      <c r="G10" s="114"/>
      <c r="H10" s="114"/>
      <c r="I10" s="114"/>
      <c r="J10" s="114"/>
      <c r="K10" s="114"/>
      <c r="L10" s="115"/>
      <c r="M10" s="1"/>
      <c r="N10" s="1"/>
    </row>
    <row r="11" spans="1:14" ht="15" customHeight="1">
      <c r="A11" s="113"/>
      <c r="B11" s="114"/>
      <c r="C11" s="114"/>
      <c r="D11" s="114"/>
      <c r="E11" s="114"/>
      <c r="F11" s="114"/>
      <c r="G11" s="114"/>
      <c r="H11" s="114"/>
      <c r="I11" s="114"/>
      <c r="J11" s="114"/>
      <c r="K11" s="114"/>
      <c r="L11" s="115"/>
      <c r="M11" s="1"/>
      <c r="N11" s="1"/>
    </row>
    <row r="12" spans="1:14" ht="15" customHeight="1">
      <c r="A12" s="113"/>
      <c r="B12" s="114"/>
      <c r="C12" s="114"/>
      <c r="D12" s="114"/>
      <c r="E12" s="114"/>
      <c r="F12" s="114"/>
      <c r="G12" s="114"/>
      <c r="H12" s="114"/>
      <c r="I12" s="114"/>
      <c r="J12" s="114"/>
      <c r="K12" s="114"/>
      <c r="L12" s="115"/>
      <c r="M12" s="1"/>
      <c r="N12" s="1"/>
    </row>
    <row r="13" spans="1:14" ht="15" customHeight="1">
      <c r="A13" s="113"/>
      <c r="B13" s="114"/>
      <c r="C13" s="114"/>
      <c r="D13" s="114"/>
      <c r="E13" s="114"/>
      <c r="F13" s="114"/>
      <c r="G13" s="114"/>
      <c r="H13" s="114"/>
      <c r="I13" s="114"/>
      <c r="J13" s="114"/>
      <c r="K13" s="114"/>
      <c r="L13" s="115"/>
      <c r="M13" s="1"/>
      <c r="N13" s="1"/>
    </row>
    <row r="14" spans="1:14" ht="21.75" customHeight="1" thickBot="1">
      <c r="A14" s="116"/>
      <c r="B14" s="117"/>
      <c r="C14" s="117"/>
      <c r="D14" s="117"/>
      <c r="E14" s="117"/>
      <c r="F14" s="117"/>
      <c r="G14" s="117"/>
      <c r="H14" s="117"/>
      <c r="I14" s="117"/>
      <c r="J14" s="117"/>
      <c r="K14" s="117"/>
      <c r="L14" s="118"/>
      <c r="M14" s="1"/>
      <c r="N14" s="1"/>
    </row>
    <row r="15" spans="1:14" s="51" customFormat="1" ht="53.25" customHeight="1">
      <c r="A15" s="46" t="s">
        <v>0</v>
      </c>
      <c r="B15" s="47" t="s">
        <v>29</v>
      </c>
      <c r="C15" s="48" t="s">
        <v>1</v>
      </c>
      <c r="D15" s="49" t="s">
        <v>27</v>
      </c>
      <c r="E15" s="49" t="s">
        <v>118</v>
      </c>
      <c r="F15" s="49" t="s">
        <v>15</v>
      </c>
      <c r="G15" s="49" t="s">
        <v>17</v>
      </c>
      <c r="H15" s="49" t="s">
        <v>18</v>
      </c>
      <c r="I15" s="49" t="s">
        <v>19</v>
      </c>
      <c r="J15" s="49" t="s">
        <v>20</v>
      </c>
      <c r="K15" s="49" t="s">
        <v>21</v>
      </c>
      <c r="L15" s="50" t="s">
        <v>22</v>
      </c>
    </row>
    <row r="16" spans="1:14" s="9" customFormat="1" ht="21">
      <c r="A16" s="3" t="s">
        <v>38</v>
      </c>
      <c r="B16" s="11" t="s">
        <v>198</v>
      </c>
      <c r="C16" s="3" t="s">
        <v>2</v>
      </c>
      <c r="D16" s="10" t="s">
        <v>25</v>
      </c>
      <c r="E16" s="12" t="s">
        <v>119</v>
      </c>
      <c r="F16" s="19">
        <v>250000</v>
      </c>
      <c r="G16" s="19">
        <f t="shared" ref="G16:G47" si="0">+F16*2.87%</f>
        <v>7175</v>
      </c>
      <c r="H16" s="104">
        <v>47641.83</v>
      </c>
      <c r="I16" s="63">
        <v>6589.14</v>
      </c>
      <c r="J16" s="19">
        <v>25</v>
      </c>
      <c r="K16" s="60">
        <f t="shared" ref="K16:K47" si="1">SUM(G16:J16)</f>
        <v>61430.97</v>
      </c>
      <c r="L16" s="60">
        <f t="shared" ref="L16:L47" si="2">+F16-K16</f>
        <v>188569.03</v>
      </c>
      <c r="M16" s="85"/>
    </row>
    <row r="17" spans="1:14" s="9" customFormat="1" ht="29.25" customHeight="1">
      <c r="A17" s="3" t="s">
        <v>36</v>
      </c>
      <c r="B17" s="11" t="s">
        <v>75</v>
      </c>
      <c r="C17" s="3" t="s">
        <v>37</v>
      </c>
      <c r="D17" s="10" t="s">
        <v>152</v>
      </c>
      <c r="E17" s="12" t="s">
        <v>119</v>
      </c>
      <c r="F17" s="19">
        <v>80000</v>
      </c>
      <c r="G17" s="19">
        <f t="shared" si="0"/>
        <v>2296</v>
      </c>
      <c r="H17" s="104">
        <v>5877.91</v>
      </c>
      <c r="I17" s="63">
        <f t="shared" ref="I17:I48" si="3">+F17*3.04%</f>
        <v>2432</v>
      </c>
      <c r="J17" s="19">
        <v>6886.84</v>
      </c>
      <c r="K17" s="60">
        <f t="shared" si="1"/>
        <v>17492.75</v>
      </c>
      <c r="L17" s="60">
        <f t="shared" si="2"/>
        <v>62507.25</v>
      </c>
    </row>
    <row r="18" spans="1:14" s="9" customFormat="1" ht="21">
      <c r="A18" s="3" t="s">
        <v>126</v>
      </c>
      <c r="B18" s="11" t="s">
        <v>75</v>
      </c>
      <c r="C18" s="3" t="s">
        <v>177</v>
      </c>
      <c r="D18" s="10" t="s">
        <v>114</v>
      </c>
      <c r="E18" s="12" t="s">
        <v>119</v>
      </c>
      <c r="F18" s="19">
        <v>90000</v>
      </c>
      <c r="G18" s="19">
        <f t="shared" si="0"/>
        <v>2583</v>
      </c>
      <c r="H18" s="104">
        <v>9753.1200000000008</v>
      </c>
      <c r="I18" s="63">
        <f t="shared" si="3"/>
        <v>2736</v>
      </c>
      <c r="J18" s="19">
        <v>25</v>
      </c>
      <c r="K18" s="60">
        <f t="shared" si="1"/>
        <v>15097.12</v>
      </c>
      <c r="L18" s="60">
        <f t="shared" si="2"/>
        <v>74902.880000000005</v>
      </c>
    </row>
    <row r="19" spans="1:14" s="9" customFormat="1" ht="21">
      <c r="A19" s="20" t="s">
        <v>39</v>
      </c>
      <c r="B19" s="11" t="s">
        <v>75</v>
      </c>
      <c r="C19" s="3" t="s">
        <v>54</v>
      </c>
      <c r="D19" s="10" t="s">
        <v>26</v>
      </c>
      <c r="E19" s="12" t="s">
        <v>119</v>
      </c>
      <c r="F19" s="19">
        <v>80000</v>
      </c>
      <c r="G19" s="19">
        <f t="shared" si="0"/>
        <v>2296</v>
      </c>
      <c r="H19" s="104">
        <v>7400.87</v>
      </c>
      <c r="I19" s="63">
        <f t="shared" si="3"/>
        <v>2432</v>
      </c>
      <c r="J19" s="19">
        <v>25</v>
      </c>
      <c r="K19" s="60">
        <f t="shared" si="1"/>
        <v>12153.869999999999</v>
      </c>
      <c r="L19" s="60">
        <f t="shared" si="2"/>
        <v>67846.13</v>
      </c>
      <c r="M19" s="84"/>
    </row>
    <row r="20" spans="1:14" s="9" customFormat="1" ht="21">
      <c r="A20" s="20" t="s">
        <v>40</v>
      </c>
      <c r="B20" s="11" t="s">
        <v>75</v>
      </c>
      <c r="C20" s="3" t="s">
        <v>147</v>
      </c>
      <c r="D20" s="10" t="s">
        <v>26</v>
      </c>
      <c r="E20" s="12" t="s">
        <v>119</v>
      </c>
      <c r="F20" s="19">
        <v>105000</v>
      </c>
      <c r="G20" s="19">
        <f t="shared" si="0"/>
        <v>3013.5</v>
      </c>
      <c r="H20" s="104">
        <v>12852.63</v>
      </c>
      <c r="I20" s="63">
        <f t="shared" si="3"/>
        <v>3192</v>
      </c>
      <c r="J20" s="19">
        <v>1740.46</v>
      </c>
      <c r="K20" s="60">
        <f t="shared" si="1"/>
        <v>20798.589999999997</v>
      </c>
      <c r="L20" s="60">
        <f t="shared" si="2"/>
        <v>84201.41</v>
      </c>
    </row>
    <row r="21" spans="1:14" ht="21">
      <c r="A21" s="20" t="s">
        <v>88</v>
      </c>
      <c r="B21" s="11" t="s">
        <v>75</v>
      </c>
      <c r="C21" s="11" t="s">
        <v>115</v>
      </c>
      <c r="D21" s="10" t="s">
        <v>114</v>
      </c>
      <c r="E21" s="12" t="s">
        <v>119</v>
      </c>
      <c r="F21" s="19">
        <v>105000</v>
      </c>
      <c r="G21" s="19">
        <f t="shared" si="0"/>
        <v>3013.5</v>
      </c>
      <c r="H21" s="104">
        <v>13281.49</v>
      </c>
      <c r="I21" s="63">
        <f t="shared" si="3"/>
        <v>3192</v>
      </c>
      <c r="J21" s="60">
        <v>25</v>
      </c>
      <c r="K21" s="60">
        <f t="shared" si="1"/>
        <v>19511.989999999998</v>
      </c>
      <c r="L21" s="60">
        <f t="shared" si="2"/>
        <v>85488.010000000009</v>
      </c>
      <c r="M21" s="16"/>
      <c r="N21" s="16"/>
    </row>
    <row r="22" spans="1:14" s="32" customFormat="1" ht="21">
      <c r="A22" s="20" t="s">
        <v>74</v>
      </c>
      <c r="B22" s="82" t="s">
        <v>75</v>
      </c>
      <c r="C22" s="20" t="s">
        <v>206</v>
      </c>
      <c r="D22" s="31" t="s">
        <v>114</v>
      </c>
      <c r="E22" s="38" t="s">
        <v>120</v>
      </c>
      <c r="F22" s="59">
        <v>90000</v>
      </c>
      <c r="G22" s="59">
        <f t="shared" si="0"/>
        <v>2583</v>
      </c>
      <c r="H22" s="62">
        <v>4506.5600000000004</v>
      </c>
      <c r="I22" s="97">
        <f t="shared" si="3"/>
        <v>2736</v>
      </c>
      <c r="J22" s="62">
        <v>25</v>
      </c>
      <c r="K22" s="62">
        <f t="shared" si="1"/>
        <v>9850.5600000000013</v>
      </c>
      <c r="L22" s="62">
        <f t="shared" si="2"/>
        <v>80149.440000000002</v>
      </c>
    </row>
    <row r="23" spans="1:14" s="9" customFormat="1" ht="21">
      <c r="A23" s="20" t="s">
        <v>76</v>
      </c>
      <c r="B23" s="11" t="s">
        <v>75</v>
      </c>
      <c r="C23" s="3" t="s">
        <v>148</v>
      </c>
      <c r="D23" s="10" t="s">
        <v>114</v>
      </c>
      <c r="E23" s="12" t="s">
        <v>119</v>
      </c>
      <c r="F23" s="19">
        <v>115000</v>
      </c>
      <c r="G23" s="19">
        <f t="shared" si="0"/>
        <v>3300.5</v>
      </c>
      <c r="H23" s="60">
        <v>15204.88</v>
      </c>
      <c r="I23" s="63">
        <f t="shared" si="3"/>
        <v>3496</v>
      </c>
      <c r="J23" s="60">
        <v>1740.46</v>
      </c>
      <c r="K23" s="60">
        <f t="shared" si="1"/>
        <v>23741.839999999997</v>
      </c>
      <c r="L23" s="60">
        <f t="shared" si="2"/>
        <v>91258.16</v>
      </c>
    </row>
    <row r="24" spans="1:14" s="9" customFormat="1" ht="21">
      <c r="A24" s="20" t="s">
        <v>3</v>
      </c>
      <c r="B24" s="11" t="s">
        <v>75</v>
      </c>
      <c r="C24" s="3" t="s">
        <v>192</v>
      </c>
      <c r="D24" s="10" t="s">
        <v>26</v>
      </c>
      <c r="E24" s="12" t="s">
        <v>119</v>
      </c>
      <c r="F24" s="19">
        <v>65000</v>
      </c>
      <c r="G24" s="19">
        <f t="shared" si="0"/>
        <v>1865.5</v>
      </c>
      <c r="H24" s="18">
        <v>4427.58</v>
      </c>
      <c r="I24" s="63">
        <f t="shared" si="3"/>
        <v>1976</v>
      </c>
      <c r="J24" s="19">
        <v>25</v>
      </c>
      <c r="K24" s="60">
        <f t="shared" si="1"/>
        <v>8294.08</v>
      </c>
      <c r="L24" s="60">
        <f t="shared" si="2"/>
        <v>56705.919999999998</v>
      </c>
    </row>
    <row r="25" spans="1:14" s="9" customFormat="1" ht="21">
      <c r="A25" s="20" t="s">
        <v>55</v>
      </c>
      <c r="B25" s="11" t="s">
        <v>75</v>
      </c>
      <c r="C25" s="3" t="s">
        <v>43</v>
      </c>
      <c r="D25" s="10" t="s">
        <v>26</v>
      </c>
      <c r="E25" s="12" t="s">
        <v>119</v>
      </c>
      <c r="F25" s="19">
        <v>30000</v>
      </c>
      <c r="G25" s="19">
        <f t="shared" si="0"/>
        <v>861</v>
      </c>
      <c r="H25" s="18">
        <v>0</v>
      </c>
      <c r="I25" s="63">
        <f t="shared" si="3"/>
        <v>912</v>
      </c>
      <c r="J25" s="19">
        <v>25</v>
      </c>
      <c r="K25" s="60">
        <f t="shared" si="1"/>
        <v>1798</v>
      </c>
      <c r="L25" s="60">
        <f t="shared" si="2"/>
        <v>28202</v>
      </c>
    </row>
    <row r="26" spans="1:14" s="9" customFormat="1" ht="21">
      <c r="A26" s="20" t="s">
        <v>122</v>
      </c>
      <c r="B26" s="11" t="s">
        <v>75</v>
      </c>
      <c r="C26" s="3" t="s">
        <v>127</v>
      </c>
      <c r="D26" s="10" t="s">
        <v>114</v>
      </c>
      <c r="E26" s="12" t="s">
        <v>119</v>
      </c>
      <c r="F26" s="19">
        <v>55000</v>
      </c>
      <c r="G26" s="19">
        <f t="shared" si="0"/>
        <v>1578.5</v>
      </c>
      <c r="H26" s="60">
        <v>2559.6799999999998</v>
      </c>
      <c r="I26" s="63">
        <f t="shared" si="3"/>
        <v>1672</v>
      </c>
      <c r="J26" s="60">
        <v>25</v>
      </c>
      <c r="K26" s="60">
        <f t="shared" si="1"/>
        <v>5835.18</v>
      </c>
      <c r="L26" s="60">
        <f t="shared" si="2"/>
        <v>49164.82</v>
      </c>
    </row>
    <row r="27" spans="1:14" s="32" customFormat="1" ht="21">
      <c r="A27" s="20" t="s">
        <v>7</v>
      </c>
      <c r="B27" s="11" t="s">
        <v>75</v>
      </c>
      <c r="C27" s="20" t="s">
        <v>193</v>
      </c>
      <c r="D27" s="31" t="s">
        <v>26</v>
      </c>
      <c r="E27" s="38" t="s">
        <v>120</v>
      </c>
      <c r="F27" s="19">
        <v>50000</v>
      </c>
      <c r="G27" s="19">
        <f t="shared" si="0"/>
        <v>1435</v>
      </c>
      <c r="H27" s="60">
        <v>1854</v>
      </c>
      <c r="I27" s="63">
        <f t="shared" si="3"/>
        <v>1520</v>
      </c>
      <c r="J27" s="62">
        <v>25</v>
      </c>
      <c r="K27" s="60">
        <f t="shared" si="1"/>
        <v>4834</v>
      </c>
      <c r="L27" s="60">
        <f t="shared" si="2"/>
        <v>45166</v>
      </c>
    </row>
    <row r="28" spans="1:14" s="32" customFormat="1" ht="24" customHeight="1">
      <c r="A28" s="20" t="s">
        <v>90</v>
      </c>
      <c r="B28" s="11" t="s">
        <v>165</v>
      </c>
      <c r="C28" s="20" t="s">
        <v>185</v>
      </c>
      <c r="D28" s="31" t="s">
        <v>26</v>
      </c>
      <c r="E28" s="38" t="s">
        <v>120</v>
      </c>
      <c r="F28" s="19">
        <v>55000</v>
      </c>
      <c r="G28" s="19">
        <f t="shared" si="0"/>
        <v>1578.5</v>
      </c>
      <c r="H28" s="60">
        <v>2559.6799999999998</v>
      </c>
      <c r="I28" s="63">
        <f t="shared" si="3"/>
        <v>1672</v>
      </c>
      <c r="J28" s="62">
        <v>25</v>
      </c>
      <c r="K28" s="60">
        <f t="shared" si="1"/>
        <v>5835.18</v>
      </c>
      <c r="L28" s="60">
        <f t="shared" si="2"/>
        <v>49164.82</v>
      </c>
    </row>
    <row r="29" spans="1:14" s="32" customFormat="1" ht="24" customHeight="1">
      <c r="A29" s="20" t="s">
        <v>41</v>
      </c>
      <c r="B29" s="11" t="s">
        <v>168</v>
      </c>
      <c r="C29" s="3" t="s">
        <v>73</v>
      </c>
      <c r="D29" s="10" t="s">
        <v>114</v>
      </c>
      <c r="E29" s="12" t="s">
        <v>119</v>
      </c>
      <c r="F29" s="19">
        <v>30000</v>
      </c>
      <c r="G29" s="19">
        <f t="shared" si="0"/>
        <v>861</v>
      </c>
      <c r="H29" s="18">
        <v>0</v>
      </c>
      <c r="I29" s="63">
        <f t="shared" si="3"/>
        <v>912</v>
      </c>
      <c r="J29" s="19">
        <v>25</v>
      </c>
      <c r="K29" s="60">
        <f t="shared" si="1"/>
        <v>1798</v>
      </c>
      <c r="L29" s="60">
        <f t="shared" si="2"/>
        <v>28202</v>
      </c>
    </row>
    <row r="30" spans="1:14" s="32" customFormat="1" ht="24" customHeight="1">
      <c r="A30" s="20" t="s">
        <v>13</v>
      </c>
      <c r="B30" s="11" t="s">
        <v>168</v>
      </c>
      <c r="C30" s="3" t="s">
        <v>28</v>
      </c>
      <c r="D30" s="10" t="s">
        <v>26</v>
      </c>
      <c r="E30" s="12" t="s">
        <v>120</v>
      </c>
      <c r="F30" s="19">
        <v>40000</v>
      </c>
      <c r="G30" s="19">
        <f t="shared" si="0"/>
        <v>1148</v>
      </c>
      <c r="H30" s="60"/>
      <c r="I30" s="63">
        <f t="shared" si="3"/>
        <v>1216</v>
      </c>
      <c r="J30" s="19">
        <v>3455.92</v>
      </c>
      <c r="K30" s="60">
        <f t="shared" si="1"/>
        <v>5819.92</v>
      </c>
      <c r="L30" s="60">
        <f t="shared" si="2"/>
        <v>34180.080000000002</v>
      </c>
    </row>
    <row r="31" spans="1:14" s="32" customFormat="1" ht="24" customHeight="1">
      <c r="A31" s="20" t="s">
        <v>35</v>
      </c>
      <c r="B31" s="11" t="s">
        <v>169</v>
      </c>
      <c r="C31" s="3" t="s">
        <v>4</v>
      </c>
      <c r="D31" s="10" t="s">
        <v>26</v>
      </c>
      <c r="E31" s="12" t="s">
        <v>120</v>
      </c>
      <c r="F31" s="19">
        <v>35000</v>
      </c>
      <c r="G31" s="19">
        <f t="shared" si="0"/>
        <v>1004.5</v>
      </c>
      <c r="H31" s="18">
        <v>0</v>
      </c>
      <c r="I31" s="63">
        <f t="shared" si="3"/>
        <v>1064</v>
      </c>
      <c r="J31" s="19">
        <v>25</v>
      </c>
      <c r="K31" s="60">
        <f t="shared" si="1"/>
        <v>2093.5</v>
      </c>
      <c r="L31" s="60">
        <f t="shared" si="2"/>
        <v>32906.5</v>
      </c>
    </row>
    <row r="32" spans="1:14" s="32" customFormat="1" ht="24" customHeight="1">
      <c r="A32" s="20" t="s">
        <v>51</v>
      </c>
      <c r="B32" s="11" t="s">
        <v>128</v>
      </c>
      <c r="C32" s="3" t="s">
        <v>136</v>
      </c>
      <c r="D32" s="10" t="s">
        <v>26</v>
      </c>
      <c r="E32" s="12" t="s">
        <v>119</v>
      </c>
      <c r="F32" s="19">
        <v>35000</v>
      </c>
      <c r="G32" s="19">
        <f t="shared" si="0"/>
        <v>1004.5</v>
      </c>
      <c r="H32" s="18">
        <v>0</v>
      </c>
      <c r="I32" s="63">
        <f t="shared" si="3"/>
        <v>1064</v>
      </c>
      <c r="J32" s="19">
        <v>25</v>
      </c>
      <c r="K32" s="60">
        <f t="shared" si="1"/>
        <v>2093.5</v>
      </c>
      <c r="L32" s="60">
        <f t="shared" si="2"/>
        <v>32906.5</v>
      </c>
    </row>
    <row r="33" spans="1:12" s="9" customFormat="1" ht="21">
      <c r="A33" s="101" t="s">
        <v>102</v>
      </c>
      <c r="B33" s="11" t="s">
        <v>77</v>
      </c>
      <c r="C33" s="20" t="s">
        <v>103</v>
      </c>
      <c r="D33" s="10" t="s">
        <v>114</v>
      </c>
      <c r="E33" s="12" t="s">
        <v>120</v>
      </c>
      <c r="F33" s="19">
        <v>50000</v>
      </c>
      <c r="G33" s="19">
        <f t="shared" si="0"/>
        <v>1435</v>
      </c>
      <c r="H33" s="60">
        <v>1854</v>
      </c>
      <c r="I33" s="63">
        <f t="shared" si="3"/>
        <v>1520</v>
      </c>
      <c r="J33" s="60">
        <v>25</v>
      </c>
      <c r="K33" s="60">
        <f t="shared" si="1"/>
        <v>4834</v>
      </c>
      <c r="L33" s="60">
        <f t="shared" si="2"/>
        <v>45166</v>
      </c>
    </row>
    <row r="34" spans="1:12" s="9" customFormat="1" ht="21">
      <c r="A34" s="101" t="s">
        <v>98</v>
      </c>
      <c r="B34" s="11" t="s">
        <v>77</v>
      </c>
      <c r="C34" s="20" t="s">
        <v>179</v>
      </c>
      <c r="D34" s="10" t="s">
        <v>26</v>
      </c>
      <c r="E34" s="12" t="s">
        <v>119</v>
      </c>
      <c r="F34" s="19">
        <v>10000</v>
      </c>
      <c r="G34" s="19">
        <f t="shared" si="0"/>
        <v>287</v>
      </c>
      <c r="H34" s="18"/>
      <c r="I34" s="63">
        <f t="shared" si="3"/>
        <v>304</v>
      </c>
      <c r="J34" s="19">
        <v>1740.46</v>
      </c>
      <c r="K34" s="60">
        <f t="shared" si="1"/>
        <v>2331.46</v>
      </c>
      <c r="L34" s="60">
        <f t="shared" si="2"/>
        <v>7668.54</v>
      </c>
    </row>
    <row r="35" spans="1:12" s="9" customFormat="1" ht="21">
      <c r="A35" s="101" t="s">
        <v>99</v>
      </c>
      <c r="B35" s="11" t="s">
        <v>77</v>
      </c>
      <c r="C35" s="3" t="s">
        <v>179</v>
      </c>
      <c r="D35" s="10" t="s">
        <v>26</v>
      </c>
      <c r="E35" s="12" t="s">
        <v>119</v>
      </c>
      <c r="F35" s="19">
        <v>15000</v>
      </c>
      <c r="G35" s="19">
        <f t="shared" si="0"/>
        <v>430.5</v>
      </c>
      <c r="H35" s="18"/>
      <c r="I35" s="63">
        <f t="shared" si="3"/>
        <v>456</v>
      </c>
      <c r="J35" s="19">
        <v>25</v>
      </c>
      <c r="K35" s="60">
        <f t="shared" si="1"/>
        <v>911.5</v>
      </c>
      <c r="L35" s="60">
        <f t="shared" si="2"/>
        <v>14088.5</v>
      </c>
    </row>
    <row r="36" spans="1:12" s="9" customFormat="1" ht="21">
      <c r="A36" s="101" t="s">
        <v>100</v>
      </c>
      <c r="B36" s="11" t="s">
        <v>77</v>
      </c>
      <c r="C36" s="3" t="s">
        <v>179</v>
      </c>
      <c r="D36" s="10" t="s">
        <v>26</v>
      </c>
      <c r="E36" s="12" t="s">
        <v>119</v>
      </c>
      <c r="F36" s="19">
        <v>15000</v>
      </c>
      <c r="G36" s="19">
        <f t="shared" si="0"/>
        <v>430.5</v>
      </c>
      <c r="H36" s="18"/>
      <c r="I36" s="63">
        <f t="shared" si="3"/>
        <v>456</v>
      </c>
      <c r="J36" s="19">
        <v>25</v>
      </c>
      <c r="K36" s="60">
        <f t="shared" si="1"/>
        <v>911.5</v>
      </c>
      <c r="L36" s="60">
        <f t="shared" si="2"/>
        <v>14088.5</v>
      </c>
    </row>
    <row r="37" spans="1:12" s="9" customFormat="1" ht="21">
      <c r="A37" s="101" t="s">
        <v>104</v>
      </c>
      <c r="B37" s="11" t="s">
        <v>77</v>
      </c>
      <c r="C37" s="3" t="s">
        <v>89</v>
      </c>
      <c r="D37" s="10" t="s">
        <v>26</v>
      </c>
      <c r="E37" s="12" t="s">
        <v>120</v>
      </c>
      <c r="F37" s="19">
        <v>15000</v>
      </c>
      <c r="G37" s="19">
        <f t="shared" si="0"/>
        <v>430.5</v>
      </c>
      <c r="H37" s="61"/>
      <c r="I37" s="63">
        <f t="shared" si="3"/>
        <v>456</v>
      </c>
      <c r="J37" s="19">
        <v>25</v>
      </c>
      <c r="K37" s="60">
        <f t="shared" si="1"/>
        <v>911.5</v>
      </c>
      <c r="L37" s="60">
        <f t="shared" si="2"/>
        <v>14088.5</v>
      </c>
    </row>
    <row r="38" spans="1:12" s="9" customFormat="1" ht="21">
      <c r="A38" s="101" t="s">
        <v>106</v>
      </c>
      <c r="B38" s="11" t="s">
        <v>77</v>
      </c>
      <c r="C38" s="3" t="s">
        <v>89</v>
      </c>
      <c r="D38" s="10" t="s">
        <v>26</v>
      </c>
      <c r="E38" s="12" t="s">
        <v>120</v>
      </c>
      <c r="F38" s="19">
        <v>15000</v>
      </c>
      <c r="G38" s="19">
        <f t="shared" si="0"/>
        <v>430.5</v>
      </c>
      <c r="H38" s="61"/>
      <c r="I38" s="63">
        <f t="shared" si="3"/>
        <v>456</v>
      </c>
      <c r="J38" s="19">
        <v>25</v>
      </c>
      <c r="K38" s="60">
        <f t="shared" si="1"/>
        <v>911.5</v>
      </c>
      <c r="L38" s="60">
        <f t="shared" si="2"/>
        <v>14088.5</v>
      </c>
    </row>
    <row r="39" spans="1:12" s="9" customFormat="1" ht="21">
      <c r="A39" s="101" t="s">
        <v>107</v>
      </c>
      <c r="B39" s="11" t="s">
        <v>77</v>
      </c>
      <c r="C39" s="3" t="s">
        <v>179</v>
      </c>
      <c r="D39" s="10" t="s">
        <v>26</v>
      </c>
      <c r="E39" s="12" t="s">
        <v>119</v>
      </c>
      <c r="F39" s="19">
        <v>20000</v>
      </c>
      <c r="G39" s="19">
        <f t="shared" si="0"/>
        <v>574</v>
      </c>
      <c r="H39" s="18">
        <v>0</v>
      </c>
      <c r="I39" s="63">
        <f t="shared" si="3"/>
        <v>608</v>
      </c>
      <c r="J39" s="19">
        <v>3455.92</v>
      </c>
      <c r="K39" s="60">
        <f t="shared" si="1"/>
        <v>4637.92</v>
      </c>
      <c r="L39" s="60">
        <f t="shared" si="2"/>
        <v>15362.08</v>
      </c>
    </row>
    <row r="40" spans="1:12" s="9" customFormat="1" ht="21">
      <c r="A40" s="101" t="s">
        <v>108</v>
      </c>
      <c r="B40" s="11" t="s">
        <v>77</v>
      </c>
      <c r="C40" s="3" t="s">
        <v>89</v>
      </c>
      <c r="D40" s="10" t="s">
        <v>26</v>
      </c>
      <c r="E40" s="12" t="s">
        <v>120</v>
      </c>
      <c r="F40" s="19">
        <v>15000</v>
      </c>
      <c r="G40" s="19">
        <f t="shared" si="0"/>
        <v>430.5</v>
      </c>
      <c r="H40" s="61"/>
      <c r="I40" s="63">
        <f t="shared" si="3"/>
        <v>456</v>
      </c>
      <c r="J40" s="19">
        <v>25</v>
      </c>
      <c r="K40" s="60">
        <f t="shared" si="1"/>
        <v>911.5</v>
      </c>
      <c r="L40" s="60">
        <f t="shared" si="2"/>
        <v>14088.5</v>
      </c>
    </row>
    <row r="41" spans="1:12" s="9" customFormat="1" ht="21">
      <c r="A41" s="101" t="s">
        <v>125</v>
      </c>
      <c r="B41" s="11" t="s">
        <v>77</v>
      </c>
      <c r="C41" s="3" t="s">
        <v>89</v>
      </c>
      <c r="D41" s="10" t="s">
        <v>26</v>
      </c>
      <c r="E41" s="12" t="s">
        <v>120</v>
      </c>
      <c r="F41" s="19">
        <v>15000</v>
      </c>
      <c r="G41" s="19">
        <f t="shared" si="0"/>
        <v>430.5</v>
      </c>
      <c r="H41" s="61"/>
      <c r="I41" s="63">
        <f t="shared" si="3"/>
        <v>456</v>
      </c>
      <c r="J41" s="19">
        <v>25</v>
      </c>
      <c r="K41" s="60">
        <f t="shared" si="1"/>
        <v>911.5</v>
      </c>
      <c r="L41" s="60">
        <f t="shared" si="2"/>
        <v>14088.5</v>
      </c>
    </row>
    <row r="42" spans="1:12" s="9" customFormat="1" ht="21">
      <c r="A42" s="101" t="s">
        <v>143</v>
      </c>
      <c r="B42" s="11" t="s">
        <v>77</v>
      </c>
      <c r="C42" s="3" t="s">
        <v>89</v>
      </c>
      <c r="D42" s="10" t="s">
        <v>26</v>
      </c>
      <c r="E42" s="12" t="s">
        <v>120</v>
      </c>
      <c r="F42" s="19">
        <v>25000</v>
      </c>
      <c r="G42" s="19">
        <f t="shared" si="0"/>
        <v>717.5</v>
      </c>
      <c r="H42" s="18">
        <v>0</v>
      </c>
      <c r="I42" s="63">
        <f t="shared" si="3"/>
        <v>760</v>
      </c>
      <c r="J42" s="19">
        <v>1740.46</v>
      </c>
      <c r="K42" s="60">
        <f t="shared" si="1"/>
        <v>3217.96</v>
      </c>
      <c r="L42" s="60">
        <f t="shared" si="2"/>
        <v>21782.04</v>
      </c>
    </row>
    <row r="43" spans="1:12" s="9" customFormat="1" ht="21">
      <c r="A43" s="101" t="s">
        <v>144</v>
      </c>
      <c r="B43" s="11" t="s">
        <v>77</v>
      </c>
      <c r="C43" s="3" t="s">
        <v>89</v>
      </c>
      <c r="D43" s="10" t="s">
        <v>26</v>
      </c>
      <c r="E43" s="12" t="s">
        <v>120</v>
      </c>
      <c r="F43" s="19">
        <v>20000</v>
      </c>
      <c r="G43" s="19">
        <f t="shared" si="0"/>
        <v>574</v>
      </c>
      <c r="H43" s="18">
        <v>0</v>
      </c>
      <c r="I43" s="63">
        <f t="shared" si="3"/>
        <v>608</v>
      </c>
      <c r="J43" s="19">
        <v>25</v>
      </c>
      <c r="K43" s="60">
        <f t="shared" si="1"/>
        <v>1207</v>
      </c>
      <c r="L43" s="60">
        <f t="shared" si="2"/>
        <v>18793</v>
      </c>
    </row>
    <row r="44" spans="1:12" s="9" customFormat="1" ht="21">
      <c r="A44" s="101" t="s">
        <v>146</v>
      </c>
      <c r="B44" s="11" t="s">
        <v>77</v>
      </c>
      <c r="C44" s="3" t="s">
        <v>179</v>
      </c>
      <c r="D44" s="10" t="s">
        <v>26</v>
      </c>
      <c r="E44" s="12" t="s">
        <v>119</v>
      </c>
      <c r="F44" s="19">
        <v>20000</v>
      </c>
      <c r="G44" s="19">
        <f t="shared" si="0"/>
        <v>574</v>
      </c>
      <c r="H44" s="18">
        <v>0</v>
      </c>
      <c r="I44" s="63">
        <f t="shared" si="3"/>
        <v>608</v>
      </c>
      <c r="J44" s="19">
        <v>25</v>
      </c>
      <c r="K44" s="60">
        <f t="shared" si="1"/>
        <v>1207</v>
      </c>
      <c r="L44" s="60">
        <f t="shared" si="2"/>
        <v>18793</v>
      </c>
    </row>
    <row r="45" spans="1:12" s="52" customFormat="1" ht="21">
      <c r="A45" s="101" t="s">
        <v>157</v>
      </c>
      <c r="B45" s="82" t="s">
        <v>196</v>
      </c>
      <c r="C45" s="20" t="s">
        <v>89</v>
      </c>
      <c r="D45" s="31" t="s">
        <v>114</v>
      </c>
      <c r="E45" s="38" t="s">
        <v>120</v>
      </c>
      <c r="F45" s="59">
        <v>15000</v>
      </c>
      <c r="G45" s="19">
        <f t="shared" si="0"/>
        <v>430.5</v>
      </c>
      <c r="H45" s="37">
        <v>0</v>
      </c>
      <c r="I45" s="63">
        <f t="shared" si="3"/>
        <v>456</v>
      </c>
      <c r="J45" s="59">
        <v>25</v>
      </c>
      <c r="K45" s="60">
        <f t="shared" si="1"/>
        <v>911.5</v>
      </c>
      <c r="L45" s="60">
        <f t="shared" si="2"/>
        <v>14088.5</v>
      </c>
    </row>
    <row r="46" spans="1:12" s="9" customFormat="1" ht="21">
      <c r="A46" s="101" t="s">
        <v>175</v>
      </c>
      <c r="B46" s="11" t="s">
        <v>77</v>
      </c>
      <c r="C46" s="3" t="s">
        <v>89</v>
      </c>
      <c r="D46" s="10" t="s">
        <v>114</v>
      </c>
      <c r="E46" s="12" t="s">
        <v>120</v>
      </c>
      <c r="F46" s="19">
        <v>20000</v>
      </c>
      <c r="G46" s="19">
        <f t="shared" si="0"/>
        <v>574</v>
      </c>
      <c r="H46" s="18">
        <v>0</v>
      </c>
      <c r="I46" s="63">
        <f t="shared" si="3"/>
        <v>608</v>
      </c>
      <c r="J46" s="19">
        <v>25</v>
      </c>
      <c r="K46" s="60">
        <f t="shared" si="1"/>
        <v>1207</v>
      </c>
      <c r="L46" s="60">
        <f t="shared" si="2"/>
        <v>18793</v>
      </c>
    </row>
    <row r="47" spans="1:12" s="9" customFormat="1" ht="21">
      <c r="A47" s="101" t="s">
        <v>188</v>
      </c>
      <c r="B47" s="11" t="s">
        <v>189</v>
      </c>
      <c r="C47" s="3" t="s">
        <v>89</v>
      </c>
      <c r="D47" s="10" t="s">
        <v>114</v>
      </c>
      <c r="E47" s="12" t="s">
        <v>120</v>
      </c>
      <c r="F47" s="19">
        <v>25000</v>
      </c>
      <c r="G47" s="19">
        <f t="shared" si="0"/>
        <v>717.5</v>
      </c>
      <c r="H47" s="18">
        <v>0</v>
      </c>
      <c r="I47" s="63">
        <f t="shared" si="3"/>
        <v>760</v>
      </c>
      <c r="J47" s="19">
        <v>25</v>
      </c>
      <c r="K47" s="60">
        <f t="shared" si="1"/>
        <v>1502.5</v>
      </c>
      <c r="L47" s="60">
        <f t="shared" si="2"/>
        <v>23497.5</v>
      </c>
    </row>
    <row r="48" spans="1:12" s="32" customFormat="1" ht="21">
      <c r="A48" s="101" t="s">
        <v>150</v>
      </c>
      <c r="B48" s="11" t="s">
        <v>171</v>
      </c>
      <c r="C48" s="3" t="s">
        <v>89</v>
      </c>
      <c r="D48" s="10" t="s">
        <v>114</v>
      </c>
      <c r="E48" s="12" t="s">
        <v>119</v>
      </c>
      <c r="F48" s="19">
        <v>25000</v>
      </c>
      <c r="G48" s="19">
        <f t="shared" ref="G48:G79" si="4">+F48*2.87%</f>
        <v>717.5</v>
      </c>
      <c r="H48" s="18">
        <v>0</v>
      </c>
      <c r="I48" s="63">
        <f t="shared" si="3"/>
        <v>760</v>
      </c>
      <c r="J48" s="19">
        <v>25</v>
      </c>
      <c r="K48" s="60">
        <f t="shared" ref="K48:K79" si="5">SUM(G48:J48)</f>
        <v>1502.5</v>
      </c>
      <c r="L48" s="60">
        <f t="shared" ref="L48:L79" si="6">+F48-K48</f>
        <v>23497.5</v>
      </c>
    </row>
    <row r="49" spans="1:14" s="86" customFormat="1" ht="21">
      <c r="A49" s="101" t="s">
        <v>203</v>
      </c>
      <c r="B49" s="82" t="s">
        <v>171</v>
      </c>
      <c r="C49" s="20" t="s">
        <v>89</v>
      </c>
      <c r="D49" s="31" t="s">
        <v>114</v>
      </c>
      <c r="E49" s="38" t="s">
        <v>119</v>
      </c>
      <c r="F49" s="59">
        <v>25000</v>
      </c>
      <c r="G49" s="59">
        <f t="shared" si="4"/>
        <v>717.5</v>
      </c>
      <c r="H49" s="37">
        <v>0</v>
      </c>
      <c r="I49" s="97">
        <f t="shared" ref="I49:I82" si="7">+F49*3.04%</f>
        <v>760</v>
      </c>
      <c r="J49" s="59">
        <v>25</v>
      </c>
      <c r="K49" s="62">
        <f t="shared" si="5"/>
        <v>1502.5</v>
      </c>
      <c r="L49" s="62">
        <f t="shared" si="6"/>
        <v>23497.5</v>
      </c>
    </row>
    <row r="50" spans="1:14" s="9" customFormat="1" ht="21">
      <c r="A50" s="20" t="s">
        <v>56</v>
      </c>
      <c r="B50" s="11" t="s">
        <v>78</v>
      </c>
      <c r="C50" s="3" t="s">
        <v>42</v>
      </c>
      <c r="D50" s="10" t="s">
        <v>26</v>
      </c>
      <c r="E50" s="12" t="s">
        <v>120</v>
      </c>
      <c r="F50" s="19">
        <v>30000</v>
      </c>
      <c r="G50" s="19">
        <f t="shared" si="4"/>
        <v>861</v>
      </c>
      <c r="H50" s="18">
        <v>0</v>
      </c>
      <c r="I50" s="63">
        <f t="shared" si="7"/>
        <v>912</v>
      </c>
      <c r="J50" s="19">
        <v>25</v>
      </c>
      <c r="K50" s="60">
        <f t="shared" si="5"/>
        <v>1798</v>
      </c>
      <c r="L50" s="60">
        <f t="shared" si="6"/>
        <v>28202</v>
      </c>
    </row>
    <row r="51" spans="1:14" ht="21">
      <c r="A51" s="20" t="s">
        <v>135</v>
      </c>
      <c r="B51" s="11" t="s">
        <v>78</v>
      </c>
      <c r="C51" s="20" t="s">
        <v>136</v>
      </c>
      <c r="D51" s="10" t="s">
        <v>114</v>
      </c>
      <c r="E51" s="12" t="s">
        <v>119</v>
      </c>
      <c r="F51" s="19">
        <v>30000</v>
      </c>
      <c r="G51" s="19">
        <f t="shared" si="4"/>
        <v>861</v>
      </c>
      <c r="H51" s="18">
        <v>0</v>
      </c>
      <c r="I51" s="63">
        <f t="shared" si="7"/>
        <v>912</v>
      </c>
      <c r="J51" s="19">
        <v>25</v>
      </c>
      <c r="K51" s="60">
        <f t="shared" si="5"/>
        <v>1798</v>
      </c>
      <c r="L51" s="60">
        <f t="shared" si="6"/>
        <v>28202</v>
      </c>
      <c r="M51" s="16"/>
      <c r="N51" s="16"/>
    </row>
    <row r="52" spans="1:14" s="9" customFormat="1" ht="21">
      <c r="A52" s="20" t="s">
        <v>176</v>
      </c>
      <c r="B52" s="11" t="s">
        <v>71</v>
      </c>
      <c r="C52" s="20" t="s">
        <v>6</v>
      </c>
      <c r="D52" s="10" t="s">
        <v>114</v>
      </c>
      <c r="E52" s="12" t="s">
        <v>119</v>
      </c>
      <c r="F52" s="19">
        <v>35000</v>
      </c>
      <c r="G52" s="19">
        <f t="shared" si="4"/>
        <v>1004.5</v>
      </c>
      <c r="H52" s="18">
        <v>0</v>
      </c>
      <c r="I52" s="63">
        <f t="shared" si="7"/>
        <v>1064</v>
      </c>
      <c r="J52" s="19">
        <v>25</v>
      </c>
      <c r="K52" s="60">
        <f t="shared" si="5"/>
        <v>2093.5</v>
      </c>
      <c r="L52" s="60">
        <f t="shared" si="6"/>
        <v>32906.5</v>
      </c>
    </row>
    <row r="53" spans="1:14" s="9" customFormat="1" ht="21">
      <c r="A53" s="20" t="s">
        <v>82</v>
      </c>
      <c r="B53" s="11" t="s">
        <v>79</v>
      </c>
      <c r="C53" s="20" t="s">
        <v>180</v>
      </c>
      <c r="D53" s="10" t="s">
        <v>114</v>
      </c>
      <c r="E53" s="12" t="s">
        <v>119</v>
      </c>
      <c r="F53" s="19">
        <v>55000</v>
      </c>
      <c r="G53" s="19">
        <f t="shared" si="4"/>
        <v>1578.5</v>
      </c>
      <c r="H53" s="60">
        <v>2302.36</v>
      </c>
      <c r="I53" s="63">
        <f t="shared" si="7"/>
        <v>1672</v>
      </c>
      <c r="J53" s="80">
        <v>1740.46</v>
      </c>
      <c r="K53" s="60">
        <f t="shared" si="5"/>
        <v>7293.3200000000006</v>
      </c>
      <c r="L53" s="60">
        <f t="shared" si="6"/>
        <v>47706.68</v>
      </c>
    </row>
    <row r="54" spans="1:14" s="9" customFormat="1" ht="21">
      <c r="A54" s="20" t="s">
        <v>83</v>
      </c>
      <c r="B54" s="11" t="s">
        <v>79</v>
      </c>
      <c r="C54" s="20" t="s">
        <v>181</v>
      </c>
      <c r="D54" s="10" t="s">
        <v>114</v>
      </c>
      <c r="E54" s="12" t="s">
        <v>119</v>
      </c>
      <c r="F54" s="19">
        <v>90000</v>
      </c>
      <c r="G54" s="19">
        <f t="shared" si="4"/>
        <v>2583</v>
      </c>
      <c r="H54" s="60">
        <v>9324.25</v>
      </c>
      <c r="I54" s="63">
        <f t="shared" si="7"/>
        <v>2736</v>
      </c>
      <c r="J54" s="80">
        <v>1740.46</v>
      </c>
      <c r="K54" s="60">
        <f t="shared" si="5"/>
        <v>16383.71</v>
      </c>
      <c r="L54" s="60">
        <f t="shared" si="6"/>
        <v>73616.290000000008</v>
      </c>
    </row>
    <row r="55" spans="1:14" s="9" customFormat="1" ht="21">
      <c r="A55" s="20" t="s">
        <v>182</v>
      </c>
      <c r="B55" s="11" t="s">
        <v>79</v>
      </c>
      <c r="C55" s="20" t="s">
        <v>8</v>
      </c>
      <c r="D55" s="10" t="s">
        <v>26</v>
      </c>
      <c r="E55" s="12" t="s">
        <v>120</v>
      </c>
      <c r="F55" s="19">
        <v>40000</v>
      </c>
      <c r="G55" s="19">
        <f t="shared" si="4"/>
        <v>1148</v>
      </c>
      <c r="H55" s="60">
        <v>442.65</v>
      </c>
      <c r="I55" s="63">
        <f t="shared" si="7"/>
        <v>1216</v>
      </c>
      <c r="J55" s="19">
        <v>25</v>
      </c>
      <c r="K55" s="60">
        <f t="shared" si="5"/>
        <v>2831.65</v>
      </c>
      <c r="L55" s="60">
        <f t="shared" si="6"/>
        <v>37168.35</v>
      </c>
    </row>
    <row r="56" spans="1:14" s="9" customFormat="1" ht="21">
      <c r="A56" s="20" t="s">
        <v>109</v>
      </c>
      <c r="B56" s="11" t="s">
        <v>79</v>
      </c>
      <c r="C56" s="20" t="s">
        <v>110</v>
      </c>
      <c r="D56" s="10" t="s">
        <v>26</v>
      </c>
      <c r="E56" s="12" t="s">
        <v>120</v>
      </c>
      <c r="F56" s="19">
        <v>85100</v>
      </c>
      <c r="G56" s="19">
        <f t="shared" si="4"/>
        <v>2442.37</v>
      </c>
      <c r="H56" s="60">
        <v>8600.52</v>
      </c>
      <c r="I56" s="63">
        <f t="shared" si="7"/>
        <v>2587.04</v>
      </c>
      <c r="J56" s="19">
        <v>25</v>
      </c>
      <c r="K56" s="60">
        <f t="shared" si="5"/>
        <v>13654.93</v>
      </c>
      <c r="L56" s="60">
        <f t="shared" si="6"/>
        <v>71445.070000000007</v>
      </c>
    </row>
    <row r="57" spans="1:14" s="9" customFormat="1" ht="21">
      <c r="A57" s="20" t="s">
        <v>44</v>
      </c>
      <c r="B57" s="11" t="s">
        <v>167</v>
      </c>
      <c r="C57" s="3" t="s">
        <v>45</v>
      </c>
      <c r="D57" s="10" t="s">
        <v>26</v>
      </c>
      <c r="E57" s="12" t="s">
        <v>119</v>
      </c>
      <c r="F57" s="59">
        <v>15000</v>
      </c>
      <c r="G57" s="19">
        <f t="shared" si="4"/>
        <v>430.5</v>
      </c>
      <c r="H57" s="18">
        <v>0</v>
      </c>
      <c r="I57" s="63">
        <f t="shared" si="7"/>
        <v>456</v>
      </c>
      <c r="J57" s="19">
        <v>25</v>
      </c>
      <c r="K57" s="60">
        <f t="shared" si="5"/>
        <v>911.5</v>
      </c>
      <c r="L57" s="60">
        <f t="shared" si="6"/>
        <v>14088.5</v>
      </c>
    </row>
    <row r="58" spans="1:14" s="9" customFormat="1" ht="21">
      <c r="A58" s="20" t="s">
        <v>46</v>
      </c>
      <c r="B58" s="11" t="s">
        <v>167</v>
      </c>
      <c r="C58" s="3" t="s">
        <v>47</v>
      </c>
      <c r="D58" s="10" t="s">
        <v>26</v>
      </c>
      <c r="E58" s="12" t="s">
        <v>120</v>
      </c>
      <c r="F58" s="59">
        <v>16500</v>
      </c>
      <c r="G58" s="19">
        <f t="shared" si="4"/>
        <v>473.55</v>
      </c>
      <c r="H58" s="18">
        <v>0</v>
      </c>
      <c r="I58" s="63">
        <f t="shared" si="7"/>
        <v>501.6</v>
      </c>
      <c r="J58" s="19">
        <v>25</v>
      </c>
      <c r="K58" s="60">
        <f t="shared" si="5"/>
        <v>1000.1500000000001</v>
      </c>
      <c r="L58" s="60">
        <f t="shared" si="6"/>
        <v>15499.85</v>
      </c>
    </row>
    <row r="59" spans="1:14" s="9" customFormat="1" ht="21">
      <c r="A59" s="20" t="s">
        <v>70</v>
      </c>
      <c r="B59" s="11" t="s">
        <v>167</v>
      </c>
      <c r="C59" s="3" t="s">
        <v>61</v>
      </c>
      <c r="D59" s="10" t="s">
        <v>26</v>
      </c>
      <c r="E59" s="12" t="s">
        <v>120</v>
      </c>
      <c r="F59" s="59">
        <v>22000</v>
      </c>
      <c r="G59" s="19">
        <f t="shared" si="4"/>
        <v>631.4</v>
      </c>
      <c r="H59" s="18">
        <v>0</v>
      </c>
      <c r="I59" s="63">
        <f t="shared" si="7"/>
        <v>668.8</v>
      </c>
      <c r="J59" s="19">
        <v>1740.46</v>
      </c>
      <c r="K59" s="60">
        <f t="shared" si="5"/>
        <v>3040.66</v>
      </c>
      <c r="L59" s="60">
        <f t="shared" si="6"/>
        <v>18959.34</v>
      </c>
    </row>
    <row r="60" spans="1:14" s="9" customFormat="1" ht="21">
      <c r="A60" s="20" t="s">
        <v>10</v>
      </c>
      <c r="B60" s="11" t="s">
        <v>167</v>
      </c>
      <c r="C60" s="3" t="s">
        <v>43</v>
      </c>
      <c r="D60" s="10" t="s">
        <v>26</v>
      </c>
      <c r="E60" s="12" t="s">
        <v>119</v>
      </c>
      <c r="F60" s="59">
        <v>30000</v>
      </c>
      <c r="G60" s="19">
        <f t="shared" si="4"/>
        <v>861</v>
      </c>
      <c r="H60" s="18">
        <v>0</v>
      </c>
      <c r="I60" s="63">
        <f t="shared" si="7"/>
        <v>912</v>
      </c>
      <c r="J60" s="19">
        <v>25</v>
      </c>
      <c r="K60" s="60">
        <f t="shared" si="5"/>
        <v>1798</v>
      </c>
      <c r="L60" s="60">
        <f t="shared" si="6"/>
        <v>28202</v>
      </c>
    </row>
    <row r="61" spans="1:14" s="9" customFormat="1" ht="21">
      <c r="A61" s="20" t="s">
        <v>11</v>
      </c>
      <c r="B61" s="11" t="s">
        <v>167</v>
      </c>
      <c r="C61" s="3" t="s">
        <v>12</v>
      </c>
      <c r="D61" s="10" t="s">
        <v>26</v>
      </c>
      <c r="E61" s="12" t="s">
        <v>120</v>
      </c>
      <c r="F61" s="59">
        <v>26250</v>
      </c>
      <c r="G61" s="19">
        <f t="shared" si="4"/>
        <v>753.375</v>
      </c>
      <c r="H61" s="18">
        <v>0</v>
      </c>
      <c r="I61" s="63">
        <f t="shared" si="7"/>
        <v>798</v>
      </c>
      <c r="J61" s="19">
        <v>25</v>
      </c>
      <c r="K61" s="60">
        <f t="shared" si="5"/>
        <v>1576.375</v>
      </c>
      <c r="L61" s="60">
        <f t="shared" si="6"/>
        <v>24673.625</v>
      </c>
    </row>
    <row r="62" spans="1:14" s="9" customFormat="1" ht="21">
      <c r="A62" s="20" t="s">
        <v>57</v>
      </c>
      <c r="B62" s="11" t="s">
        <v>167</v>
      </c>
      <c r="C62" s="3" t="s">
        <v>9</v>
      </c>
      <c r="D62" s="10" t="s">
        <v>26</v>
      </c>
      <c r="E62" s="12" t="s">
        <v>120</v>
      </c>
      <c r="F62" s="59">
        <v>12000</v>
      </c>
      <c r="G62" s="19">
        <f t="shared" si="4"/>
        <v>344.4</v>
      </c>
      <c r="H62" s="18">
        <v>0</v>
      </c>
      <c r="I62" s="63">
        <f t="shared" si="7"/>
        <v>364.8</v>
      </c>
      <c r="J62" s="19">
        <v>25</v>
      </c>
      <c r="K62" s="60">
        <f t="shared" si="5"/>
        <v>734.2</v>
      </c>
      <c r="L62" s="60">
        <f t="shared" si="6"/>
        <v>11265.8</v>
      </c>
    </row>
    <row r="63" spans="1:14" s="9" customFormat="1" ht="21">
      <c r="A63" s="20" t="s">
        <v>58</v>
      </c>
      <c r="B63" s="11" t="s">
        <v>167</v>
      </c>
      <c r="C63" s="3" t="s">
        <v>61</v>
      </c>
      <c r="D63" s="10" t="s">
        <v>26</v>
      </c>
      <c r="E63" s="12" t="s">
        <v>119</v>
      </c>
      <c r="F63" s="19">
        <v>20000</v>
      </c>
      <c r="G63" s="19">
        <f t="shared" si="4"/>
        <v>574</v>
      </c>
      <c r="H63" s="18">
        <v>0</v>
      </c>
      <c r="I63" s="63">
        <f t="shared" si="7"/>
        <v>608</v>
      </c>
      <c r="J63" s="19">
        <v>25</v>
      </c>
      <c r="K63" s="60">
        <f t="shared" si="5"/>
        <v>1207</v>
      </c>
      <c r="L63" s="60">
        <f t="shared" si="6"/>
        <v>18793</v>
      </c>
    </row>
    <row r="64" spans="1:14" s="9" customFormat="1" ht="21">
      <c r="A64" s="20" t="s">
        <v>59</v>
      </c>
      <c r="B64" s="11" t="s">
        <v>167</v>
      </c>
      <c r="C64" s="3" t="s">
        <v>61</v>
      </c>
      <c r="D64" s="10" t="s">
        <v>26</v>
      </c>
      <c r="E64" s="12" t="s">
        <v>119</v>
      </c>
      <c r="F64" s="59">
        <v>25000</v>
      </c>
      <c r="G64" s="19">
        <f t="shared" si="4"/>
        <v>717.5</v>
      </c>
      <c r="H64" s="18">
        <v>0</v>
      </c>
      <c r="I64" s="63">
        <f t="shared" si="7"/>
        <v>760</v>
      </c>
      <c r="J64" s="19">
        <v>25</v>
      </c>
      <c r="K64" s="60">
        <f t="shared" si="5"/>
        <v>1502.5</v>
      </c>
      <c r="L64" s="60">
        <f t="shared" si="6"/>
        <v>23497.5</v>
      </c>
    </row>
    <row r="65" spans="1:12" s="9" customFormat="1" ht="21">
      <c r="A65" s="20" t="s">
        <v>101</v>
      </c>
      <c r="B65" s="11" t="s">
        <v>167</v>
      </c>
      <c r="C65" s="3" t="s">
        <v>123</v>
      </c>
      <c r="D65" s="10" t="s">
        <v>26</v>
      </c>
      <c r="E65" s="12" t="s">
        <v>120</v>
      </c>
      <c r="F65" s="59">
        <v>25000</v>
      </c>
      <c r="G65" s="19">
        <f t="shared" si="4"/>
        <v>717.5</v>
      </c>
      <c r="H65" s="18">
        <v>0</v>
      </c>
      <c r="I65" s="63">
        <f t="shared" si="7"/>
        <v>760</v>
      </c>
      <c r="J65" s="19">
        <v>25</v>
      </c>
      <c r="K65" s="60">
        <f t="shared" si="5"/>
        <v>1502.5</v>
      </c>
      <c r="L65" s="60">
        <f t="shared" si="6"/>
        <v>23497.5</v>
      </c>
    </row>
    <row r="66" spans="1:12" s="9" customFormat="1" ht="21">
      <c r="A66" s="20" t="s">
        <v>111</v>
      </c>
      <c r="B66" s="11" t="s">
        <v>167</v>
      </c>
      <c r="C66" s="3" t="s">
        <v>61</v>
      </c>
      <c r="D66" s="10" t="s">
        <v>26</v>
      </c>
      <c r="E66" s="12" t="s">
        <v>119</v>
      </c>
      <c r="F66" s="59">
        <v>20000</v>
      </c>
      <c r="G66" s="19">
        <f t="shared" si="4"/>
        <v>574</v>
      </c>
      <c r="H66" s="18">
        <v>0</v>
      </c>
      <c r="I66" s="63">
        <f t="shared" si="7"/>
        <v>608</v>
      </c>
      <c r="J66" s="19">
        <v>25</v>
      </c>
      <c r="K66" s="60">
        <f t="shared" si="5"/>
        <v>1207</v>
      </c>
      <c r="L66" s="60">
        <f t="shared" si="6"/>
        <v>18793</v>
      </c>
    </row>
    <row r="67" spans="1:12" s="9" customFormat="1" ht="21">
      <c r="A67" s="20" t="s">
        <v>113</v>
      </c>
      <c r="B67" s="11" t="s">
        <v>167</v>
      </c>
      <c r="C67" s="3" t="s">
        <v>43</v>
      </c>
      <c r="D67" s="10" t="s">
        <v>26</v>
      </c>
      <c r="E67" s="12" t="s">
        <v>119</v>
      </c>
      <c r="F67" s="59">
        <v>13000</v>
      </c>
      <c r="G67" s="19">
        <f t="shared" si="4"/>
        <v>373.1</v>
      </c>
      <c r="H67" s="18">
        <v>0</v>
      </c>
      <c r="I67" s="63">
        <f t="shared" si="7"/>
        <v>395.2</v>
      </c>
      <c r="J67" s="19">
        <v>25</v>
      </c>
      <c r="K67" s="60">
        <f t="shared" si="5"/>
        <v>793.3</v>
      </c>
      <c r="L67" s="60">
        <f t="shared" si="6"/>
        <v>12206.7</v>
      </c>
    </row>
    <row r="68" spans="1:12" s="9" customFormat="1" ht="21">
      <c r="A68" s="20" t="s">
        <v>132</v>
      </c>
      <c r="B68" s="11" t="s">
        <v>167</v>
      </c>
      <c r="C68" s="3" t="s">
        <v>123</v>
      </c>
      <c r="D68" s="10" t="s">
        <v>114</v>
      </c>
      <c r="E68" s="12" t="s">
        <v>120</v>
      </c>
      <c r="F68" s="59">
        <v>30000</v>
      </c>
      <c r="G68" s="19">
        <f t="shared" si="4"/>
        <v>861</v>
      </c>
      <c r="H68" s="18">
        <v>0</v>
      </c>
      <c r="I68" s="63">
        <f t="shared" si="7"/>
        <v>912</v>
      </c>
      <c r="J68" s="19">
        <v>25</v>
      </c>
      <c r="K68" s="60">
        <f t="shared" si="5"/>
        <v>1798</v>
      </c>
      <c r="L68" s="60">
        <f t="shared" si="6"/>
        <v>28202</v>
      </c>
    </row>
    <row r="69" spans="1:12" s="9" customFormat="1" ht="21">
      <c r="A69" s="20" t="s">
        <v>137</v>
      </c>
      <c r="B69" s="11" t="s">
        <v>167</v>
      </c>
      <c r="C69" s="3" t="s">
        <v>9</v>
      </c>
      <c r="D69" s="10" t="s">
        <v>114</v>
      </c>
      <c r="E69" s="12" t="s">
        <v>119</v>
      </c>
      <c r="F69" s="59">
        <v>10000</v>
      </c>
      <c r="G69" s="19">
        <f t="shared" si="4"/>
        <v>287</v>
      </c>
      <c r="H69" s="18"/>
      <c r="I69" s="63">
        <f t="shared" si="7"/>
        <v>304</v>
      </c>
      <c r="J69" s="19">
        <v>25</v>
      </c>
      <c r="K69" s="60">
        <f t="shared" si="5"/>
        <v>616</v>
      </c>
      <c r="L69" s="60">
        <f t="shared" si="6"/>
        <v>9384</v>
      </c>
    </row>
    <row r="70" spans="1:12" s="9" customFormat="1" ht="21">
      <c r="A70" s="20" t="s">
        <v>138</v>
      </c>
      <c r="B70" s="11" t="s">
        <v>167</v>
      </c>
      <c r="C70" s="3" t="s">
        <v>139</v>
      </c>
      <c r="D70" s="10" t="s">
        <v>114</v>
      </c>
      <c r="E70" s="12" t="s">
        <v>120</v>
      </c>
      <c r="F70" s="59">
        <v>25000</v>
      </c>
      <c r="G70" s="19">
        <f t="shared" si="4"/>
        <v>717.5</v>
      </c>
      <c r="H70" s="18">
        <v>0</v>
      </c>
      <c r="I70" s="63">
        <f t="shared" si="7"/>
        <v>760</v>
      </c>
      <c r="J70" s="19">
        <v>25</v>
      </c>
      <c r="K70" s="60">
        <f t="shared" si="5"/>
        <v>1502.5</v>
      </c>
      <c r="L70" s="60">
        <f t="shared" si="6"/>
        <v>23497.5</v>
      </c>
    </row>
    <row r="71" spans="1:12" s="9" customFormat="1" ht="21">
      <c r="A71" s="20" t="s">
        <v>145</v>
      </c>
      <c r="B71" s="11" t="s">
        <v>167</v>
      </c>
      <c r="C71" s="3" t="s">
        <v>43</v>
      </c>
      <c r="D71" s="10" t="s">
        <v>114</v>
      </c>
      <c r="E71" s="12" t="s">
        <v>119</v>
      </c>
      <c r="F71" s="59">
        <v>20000</v>
      </c>
      <c r="G71" s="19">
        <f t="shared" si="4"/>
        <v>574</v>
      </c>
      <c r="H71" s="18">
        <v>0</v>
      </c>
      <c r="I71" s="63">
        <f t="shared" si="7"/>
        <v>608</v>
      </c>
      <c r="J71" s="19">
        <v>25</v>
      </c>
      <c r="K71" s="60">
        <f t="shared" si="5"/>
        <v>1207</v>
      </c>
      <c r="L71" s="60">
        <f t="shared" si="6"/>
        <v>18793</v>
      </c>
    </row>
    <row r="72" spans="1:12" s="79" customFormat="1" ht="21">
      <c r="A72" s="20" t="s">
        <v>91</v>
      </c>
      <c r="B72" s="75" t="s">
        <v>167</v>
      </c>
      <c r="C72" s="74" t="s">
        <v>95</v>
      </c>
      <c r="D72" s="76" t="s">
        <v>26</v>
      </c>
      <c r="E72" s="77" t="s">
        <v>120</v>
      </c>
      <c r="F72" s="59">
        <v>20000</v>
      </c>
      <c r="G72" s="19">
        <f t="shared" si="4"/>
        <v>574</v>
      </c>
      <c r="H72" s="78">
        <v>0</v>
      </c>
      <c r="I72" s="63">
        <f t="shared" si="7"/>
        <v>608</v>
      </c>
      <c r="J72" s="81">
        <v>25</v>
      </c>
      <c r="K72" s="60">
        <f t="shared" si="5"/>
        <v>1207</v>
      </c>
      <c r="L72" s="60">
        <f t="shared" si="6"/>
        <v>18793</v>
      </c>
    </row>
    <row r="73" spans="1:12" s="9" customFormat="1" ht="21">
      <c r="A73" s="20" t="s">
        <v>92</v>
      </c>
      <c r="B73" s="11" t="s">
        <v>167</v>
      </c>
      <c r="C73" s="3" t="s">
        <v>9</v>
      </c>
      <c r="D73" s="10" t="s">
        <v>26</v>
      </c>
      <c r="E73" s="12" t="s">
        <v>120</v>
      </c>
      <c r="F73" s="59">
        <v>15000</v>
      </c>
      <c r="G73" s="19">
        <f t="shared" si="4"/>
        <v>430.5</v>
      </c>
      <c r="H73" s="18">
        <v>0</v>
      </c>
      <c r="I73" s="63">
        <f t="shared" si="7"/>
        <v>456</v>
      </c>
      <c r="J73" s="19">
        <v>25</v>
      </c>
      <c r="K73" s="60">
        <f t="shared" si="5"/>
        <v>911.5</v>
      </c>
      <c r="L73" s="60">
        <f t="shared" si="6"/>
        <v>14088.5</v>
      </c>
    </row>
    <row r="74" spans="1:12" s="9" customFormat="1" ht="21">
      <c r="A74" s="20" t="s">
        <v>93</v>
      </c>
      <c r="B74" s="11" t="s">
        <v>167</v>
      </c>
      <c r="C74" s="3" t="s">
        <v>47</v>
      </c>
      <c r="D74" s="10" t="s">
        <v>26</v>
      </c>
      <c r="E74" s="12" t="s">
        <v>119</v>
      </c>
      <c r="F74" s="59">
        <v>20000</v>
      </c>
      <c r="G74" s="19">
        <f t="shared" si="4"/>
        <v>574</v>
      </c>
      <c r="H74" s="18">
        <v>0</v>
      </c>
      <c r="I74" s="63">
        <f t="shared" si="7"/>
        <v>608</v>
      </c>
      <c r="J74" s="19">
        <v>25</v>
      </c>
      <c r="K74" s="60">
        <f t="shared" si="5"/>
        <v>1207</v>
      </c>
      <c r="L74" s="60">
        <f t="shared" si="6"/>
        <v>18793</v>
      </c>
    </row>
    <row r="75" spans="1:12" s="9" customFormat="1" ht="21">
      <c r="A75" s="20" t="s">
        <v>94</v>
      </c>
      <c r="B75" s="11" t="s">
        <v>167</v>
      </c>
      <c r="C75" s="3" t="s">
        <v>43</v>
      </c>
      <c r="D75" s="10" t="s">
        <v>26</v>
      </c>
      <c r="E75" s="12" t="s">
        <v>119</v>
      </c>
      <c r="F75" s="59">
        <v>11000</v>
      </c>
      <c r="G75" s="19">
        <f t="shared" si="4"/>
        <v>315.7</v>
      </c>
      <c r="H75" s="18">
        <v>0</v>
      </c>
      <c r="I75" s="63">
        <f t="shared" si="7"/>
        <v>334.4</v>
      </c>
      <c r="J75" s="19">
        <v>25</v>
      </c>
      <c r="K75" s="60">
        <f t="shared" si="5"/>
        <v>675.09999999999991</v>
      </c>
      <c r="L75" s="60">
        <f t="shared" si="6"/>
        <v>10324.9</v>
      </c>
    </row>
    <row r="76" spans="1:12" s="9" customFormat="1" ht="21">
      <c r="A76" s="20" t="s">
        <v>60</v>
      </c>
      <c r="B76" s="11" t="s">
        <v>167</v>
      </c>
      <c r="C76" s="3" t="s">
        <v>47</v>
      </c>
      <c r="D76" s="10" t="s">
        <v>26</v>
      </c>
      <c r="E76" s="12" t="s">
        <v>119</v>
      </c>
      <c r="F76" s="59">
        <v>20000</v>
      </c>
      <c r="G76" s="19">
        <f t="shared" si="4"/>
        <v>574</v>
      </c>
      <c r="H76" s="18">
        <v>0</v>
      </c>
      <c r="I76" s="63">
        <f t="shared" si="7"/>
        <v>608</v>
      </c>
      <c r="J76" s="19">
        <v>25</v>
      </c>
      <c r="K76" s="60">
        <f t="shared" si="5"/>
        <v>1207</v>
      </c>
      <c r="L76" s="60">
        <f t="shared" si="6"/>
        <v>18793</v>
      </c>
    </row>
    <row r="77" spans="1:12" s="9" customFormat="1" ht="21">
      <c r="A77" s="20" t="s">
        <v>153</v>
      </c>
      <c r="B77" s="11" t="s">
        <v>167</v>
      </c>
      <c r="C77" s="3" t="s">
        <v>154</v>
      </c>
      <c r="D77" s="10" t="s">
        <v>114</v>
      </c>
      <c r="E77" s="12" t="s">
        <v>119</v>
      </c>
      <c r="F77" s="59">
        <v>15000</v>
      </c>
      <c r="G77" s="19">
        <f t="shared" si="4"/>
        <v>430.5</v>
      </c>
      <c r="H77" s="18">
        <v>0</v>
      </c>
      <c r="I77" s="63">
        <f t="shared" si="7"/>
        <v>456</v>
      </c>
      <c r="J77" s="19">
        <v>25</v>
      </c>
      <c r="K77" s="60">
        <f t="shared" si="5"/>
        <v>911.5</v>
      </c>
      <c r="L77" s="60">
        <f t="shared" si="6"/>
        <v>14088.5</v>
      </c>
    </row>
    <row r="78" spans="1:12" s="32" customFormat="1" ht="21">
      <c r="A78" s="20" t="s">
        <v>67</v>
      </c>
      <c r="B78" s="82" t="s">
        <v>167</v>
      </c>
      <c r="C78" s="20" t="s">
        <v>5</v>
      </c>
      <c r="D78" s="31" t="s">
        <v>26</v>
      </c>
      <c r="E78" s="38" t="s">
        <v>120</v>
      </c>
      <c r="F78" s="59">
        <v>20000</v>
      </c>
      <c r="G78" s="19">
        <f t="shared" si="4"/>
        <v>574</v>
      </c>
      <c r="H78" s="37">
        <v>0</v>
      </c>
      <c r="I78" s="63">
        <f t="shared" si="7"/>
        <v>608</v>
      </c>
      <c r="J78" s="59">
        <v>25</v>
      </c>
      <c r="K78" s="60">
        <f t="shared" si="5"/>
        <v>1207</v>
      </c>
      <c r="L78" s="60">
        <f t="shared" si="6"/>
        <v>18793</v>
      </c>
    </row>
    <row r="79" spans="1:12" s="9" customFormat="1" ht="21">
      <c r="A79" s="20" t="s">
        <v>159</v>
      </c>
      <c r="B79" s="11" t="s">
        <v>167</v>
      </c>
      <c r="C79" s="3" t="s">
        <v>154</v>
      </c>
      <c r="D79" s="10" t="s">
        <v>114</v>
      </c>
      <c r="E79" s="12" t="s">
        <v>119</v>
      </c>
      <c r="F79" s="59">
        <v>20000</v>
      </c>
      <c r="G79" s="19">
        <f t="shared" si="4"/>
        <v>574</v>
      </c>
      <c r="H79" s="18">
        <v>0</v>
      </c>
      <c r="I79" s="63">
        <f t="shared" si="7"/>
        <v>608</v>
      </c>
      <c r="J79" s="19">
        <v>25</v>
      </c>
      <c r="K79" s="60">
        <f t="shared" si="5"/>
        <v>1207</v>
      </c>
      <c r="L79" s="60">
        <f t="shared" si="6"/>
        <v>18793</v>
      </c>
    </row>
    <row r="80" spans="1:12" s="9" customFormat="1" ht="21">
      <c r="A80" s="20" t="s">
        <v>162</v>
      </c>
      <c r="B80" s="11" t="s">
        <v>167</v>
      </c>
      <c r="C80" s="3" t="s">
        <v>9</v>
      </c>
      <c r="D80" s="10" t="s">
        <v>114</v>
      </c>
      <c r="E80" s="12" t="s">
        <v>120</v>
      </c>
      <c r="F80" s="59">
        <v>15000</v>
      </c>
      <c r="G80" s="19">
        <f t="shared" ref="G80:G82" si="8">+F80*2.87%</f>
        <v>430.5</v>
      </c>
      <c r="H80" s="18">
        <v>0</v>
      </c>
      <c r="I80" s="63">
        <f t="shared" si="7"/>
        <v>456</v>
      </c>
      <c r="J80" s="19">
        <v>25</v>
      </c>
      <c r="K80" s="60">
        <f t="shared" ref="K80:K82" si="9">SUM(G80:J80)</f>
        <v>911.5</v>
      </c>
      <c r="L80" s="60">
        <f t="shared" ref="L80:L82" si="10">+F80-K80</f>
        <v>14088.5</v>
      </c>
    </row>
    <row r="81" spans="1:12" s="9" customFormat="1" ht="21">
      <c r="A81" s="20" t="s">
        <v>186</v>
      </c>
      <c r="B81" s="11" t="s">
        <v>167</v>
      </c>
      <c r="C81" s="3" t="s">
        <v>136</v>
      </c>
      <c r="D81" s="10" t="s">
        <v>114</v>
      </c>
      <c r="E81" s="12" t="s">
        <v>120</v>
      </c>
      <c r="F81" s="59">
        <v>30000</v>
      </c>
      <c r="G81" s="19">
        <f t="shared" si="8"/>
        <v>861</v>
      </c>
      <c r="H81" s="18">
        <v>0</v>
      </c>
      <c r="I81" s="63">
        <f t="shared" si="7"/>
        <v>912</v>
      </c>
      <c r="J81" s="19">
        <v>25</v>
      </c>
      <c r="K81" s="60">
        <f t="shared" si="9"/>
        <v>1798</v>
      </c>
      <c r="L81" s="60">
        <f t="shared" si="10"/>
        <v>28202</v>
      </c>
    </row>
    <row r="82" spans="1:12" s="9" customFormat="1" ht="21">
      <c r="A82" s="95" t="s">
        <v>209</v>
      </c>
      <c r="B82" s="82" t="s">
        <v>195</v>
      </c>
      <c r="C82" s="20" t="s">
        <v>47</v>
      </c>
      <c r="D82" s="31" t="s">
        <v>114</v>
      </c>
      <c r="E82" s="38" t="s">
        <v>119</v>
      </c>
      <c r="F82" s="59">
        <v>20000</v>
      </c>
      <c r="G82" s="59">
        <f t="shared" si="8"/>
        <v>574</v>
      </c>
      <c r="H82" s="37">
        <v>0</v>
      </c>
      <c r="I82" s="97">
        <f t="shared" si="7"/>
        <v>608</v>
      </c>
      <c r="J82" s="59">
        <v>25</v>
      </c>
      <c r="K82" s="62">
        <f t="shared" si="9"/>
        <v>1207</v>
      </c>
      <c r="L82" s="62">
        <f t="shared" si="10"/>
        <v>18793</v>
      </c>
    </row>
    <row r="83" spans="1:12" s="32" customFormat="1" ht="21">
      <c r="A83" s="20" t="s">
        <v>80</v>
      </c>
      <c r="B83" s="11" t="s">
        <v>124</v>
      </c>
      <c r="C83" s="3" t="s">
        <v>23</v>
      </c>
      <c r="D83" s="10" t="s">
        <v>26</v>
      </c>
      <c r="E83" s="12" t="s">
        <v>119</v>
      </c>
      <c r="F83" s="19">
        <v>35000</v>
      </c>
      <c r="G83" s="19">
        <f t="shared" ref="G83:G111" si="11">+F83*2.87%</f>
        <v>1004.5</v>
      </c>
      <c r="H83" s="60">
        <v>0</v>
      </c>
      <c r="I83" s="63">
        <f t="shared" ref="I83:I109" si="12">+F83*3.04%</f>
        <v>1064</v>
      </c>
      <c r="J83" s="80">
        <v>25</v>
      </c>
      <c r="K83" s="60">
        <f t="shared" ref="K83:K111" si="13">SUM(G83:J83)</f>
        <v>2093.5</v>
      </c>
      <c r="L83" s="60">
        <f t="shared" ref="L83:L111" si="14">+F83-K83</f>
        <v>32906.5</v>
      </c>
    </row>
    <row r="84" spans="1:12" s="9" customFormat="1" ht="21">
      <c r="A84" s="20" t="s">
        <v>81</v>
      </c>
      <c r="B84" s="11" t="s">
        <v>124</v>
      </c>
      <c r="C84" s="3" t="s">
        <v>8</v>
      </c>
      <c r="D84" s="31" t="s">
        <v>114</v>
      </c>
      <c r="E84" s="38" t="s">
        <v>120</v>
      </c>
      <c r="F84" s="19">
        <v>33000</v>
      </c>
      <c r="G84" s="19">
        <f t="shared" si="11"/>
        <v>947.1</v>
      </c>
      <c r="H84" s="62">
        <v>0</v>
      </c>
      <c r="I84" s="63">
        <f t="shared" si="12"/>
        <v>1003.2</v>
      </c>
      <c r="J84" s="36">
        <v>25</v>
      </c>
      <c r="K84" s="60">
        <f t="shared" si="13"/>
        <v>1975.3000000000002</v>
      </c>
      <c r="L84" s="60">
        <f t="shared" si="14"/>
        <v>31024.7</v>
      </c>
    </row>
    <row r="85" spans="1:12" s="17" customFormat="1" ht="21">
      <c r="A85" s="20" t="s">
        <v>158</v>
      </c>
      <c r="B85" s="11" t="s">
        <v>124</v>
      </c>
      <c r="C85" s="3" t="s">
        <v>23</v>
      </c>
      <c r="D85" s="10" t="s">
        <v>114</v>
      </c>
      <c r="E85" s="12" t="s">
        <v>119</v>
      </c>
      <c r="F85" s="19">
        <v>30000</v>
      </c>
      <c r="G85" s="19">
        <f t="shared" si="11"/>
        <v>861</v>
      </c>
      <c r="H85" s="18">
        <v>0</v>
      </c>
      <c r="I85" s="63">
        <f t="shared" si="12"/>
        <v>912</v>
      </c>
      <c r="J85" s="19">
        <v>25</v>
      </c>
      <c r="K85" s="60">
        <f t="shared" si="13"/>
        <v>1798</v>
      </c>
      <c r="L85" s="60">
        <f t="shared" si="14"/>
        <v>28202</v>
      </c>
    </row>
    <row r="86" spans="1:12" s="32" customFormat="1" ht="21">
      <c r="A86" s="20" t="s">
        <v>184</v>
      </c>
      <c r="B86" s="11" t="s">
        <v>124</v>
      </c>
      <c r="C86" s="3" t="s">
        <v>24</v>
      </c>
      <c r="D86" s="10" t="s">
        <v>26</v>
      </c>
      <c r="E86" s="56" t="s">
        <v>119</v>
      </c>
      <c r="F86" s="19">
        <v>50000</v>
      </c>
      <c r="G86" s="19">
        <f t="shared" si="11"/>
        <v>1435</v>
      </c>
      <c r="H86" s="19">
        <v>1854</v>
      </c>
      <c r="I86" s="63">
        <f t="shared" si="12"/>
        <v>1520</v>
      </c>
      <c r="J86" s="19">
        <v>25</v>
      </c>
      <c r="K86" s="60">
        <f t="shared" si="13"/>
        <v>4834</v>
      </c>
      <c r="L86" s="60">
        <f t="shared" si="14"/>
        <v>45166</v>
      </c>
    </row>
    <row r="87" spans="1:12" s="9" customFormat="1" ht="21">
      <c r="A87" s="20" t="s">
        <v>183</v>
      </c>
      <c r="B87" s="11" t="s">
        <v>124</v>
      </c>
      <c r="C87" s="20" t="s">
        <v>23</v>
      </c>
      <c r="D87" s="31" t="s">
        <v>114</v>
      </c>
      <c r="E87" s="38" t="s">
        <v>120</v>
      </c>
      <c r="F87" s="19">
        <v>25000</v>
      </c>
      <c r="G87" s="19">
        <f t="shared" si="11"/>
        <v>717.5</v>
      </c>
      <c r="H87" s="37">
        <v>0</v>
      </c>
      <c r="I87" s="63">
        <f t="shared" si="12"/>
        <v>760</v>
      </c>
      <c r="J87" s="59">
        <v>25</v>
      </c>
      <c r="K87" s="60">
        <f t="shared" si="13"/>
        <v>1502.5</v>
      </c>
      <c r="L87" s="60">
        <f t="shared" si="14"/>
        <v>23497.5</v>
      </c>
    </row>
    <row r="88" spans="1:12" s="9" customFormat="1" ht="21">
      <c r="A88" s="20" t="s">
        <v>48</v>
      </c>
      <c r="B88" s="11" t="s">
        <v>170</v>
      </c>
      <c r="C88" s="3" t="s">
        <v>23</v>
      </c>
      <c r="D88" s="10" t="s">
        <v>26</v>
      </c>
      <c r="E88" s="12" t="s">
        <v>119</v>
      </c>
      <c r="F88" s="19">
        <v>25000</v>
      </c>
      <c r="G88" s="19">
        <f t="shared" si="11"/>
        <v>717.5</v>
      </c>
      <c r="H88" s="18">
        <v>0</v>
      </c>
      <c r="I88" s="63">
        <f t="shared" si="12"/>
        <v>760</v>
      </c>
      <c r="J88" s="19">
        <v>25</v>
      </c>
      <c r="K88" s="60">
        <f t="shared" si="13"/>
        <v>1502.5</v>
      </c>
      <c r="L88" s="60">
        <f t="shared" si="14"/>
        <v>23497.5</v>
      </c>
    </row>
    <row r="89" spans="1:12" s="9" customFormat="1" ht="21">
      <c r="A89" s="20" t="s">
        <v>49</v>
      </c>
      <c r="B89" s="11" t="s">
        <v>170</v>
      </c>
      <c r="C89" s="3" t="s">
        <v>23</v>
      </c>
      <c r="D89" s="10" t="s">
        <v>26</v>
      </c>
      <c r="E89" s="12" t="s">
        <v>120</v>
      </c>
      <c r="F89" s="19">
        <v>25000</v>
      </c>
      <c r="G89" s="19">
        <f t="shared" si="11"/>
        <v>717.5</v>
      </c>
      <c r="H89" s="18">
        <v>0</v>
      </c>
      <c r="I89" s="63">
        <f t="shared" si="12"/>
        <v>760</v>
      </c>
      <c r="J89" s="19">
        <v>25</v>
      </c>
      <c r="K89" s="60">
        <f t="shared" si="13"/>
        <v>1502.5</v>
      </c>
      <c r="L89" s="60">
        <f t="shared" si="14"/>
        <v>23497.5</v>
      </c>
    </row>
    <row r="90" spans="1:12" s="9" customFormat="1" ht="21">
      <c r="A90" s="20" t="s">
        <v>50</v>
      </c>
      <c r="B90" s="11" t="s">
        <v>170</v>
      </c>
      <c r="C90" s="3" t="s">
        <v>23</v>
      </c>
      <c r="D90" s="10" t="s">
        <v>26</v>
      </c>
      <c r="E90" s="12" t="s">
        <v>119</v>
      </c>
      <c r="F90" s="19">
        <v>25000</v>
      </c>
      <c r="G90" s="19">
        <f t="shared" si="11"/>
        <v>717.5</v>
      </c>
      <c r="H90" s="18">
        <v>0</v>
      </c>
      <c r="I90" s="63">
        <f t="shared" si="12"/>
        <v>760</v>
      </c>
      <c r="J90" s="19">
        <v>25</v>
      </c>
      <c r="K90" s="60">
        <f t="shared" si="13"/>
        <v>1502.5</v>
      </c>
      <c r="L90" s="60">
        <f t="shared" si="14"/>
        <v>23497.5</v>
      </c>
    </row>
    <row r="91" spans="1:12" s="9" customFormat="1" ht="21">
      <c r="A91" s="20" t="s">
        <v>62</v>
      </c>
      <c r="B91" s="11" t="s">
        <v>170</v>
      </c>
      <c r="C91" s="3" t="s">
        <v>23</v>
      </c>
      <c r="D91" s="10" t="s">
        <v>26</v>
      </c>
      <c r="E91" s="12" t="s">
        <v>119</v>
      </c>
      <c r="F91" s="19">
        <v>25000</v>
      </c>
      <c r="G91" s="19">
        <f t="shared" si="11"/>
        <v>717.5</v>
      </c>
      <c r="H91" s="18">
        <v>0</v>
      </c>
      <c r="I91" s="63">
        <f t="shared" si="12"/>
        <v>760</v>
      </c>
      <c r="J91" s="19">
        <v>25</v>
      </c>
      <c r="K91" s="60">
        <f t="shared" si="13"/>
        <v>1502.5</v>
      </c>
      <c r="L91" s="60">
        <f t="shared" si="14"/>
        <v>23497.5</v>
      </c>
    </row>
    <row r="92" spans="1:12" s="9" customFormat="1" ht="21">
      <c r="A92" s="20" t="s">
        <v>63</v>
      </c>
      <c r="B92" s="11" t="s">
        <v>170</v>
      </c>
      <c r="C92" s="3" t="s">
        <v>23</v>
      </c>
      <c r="D92" s="10" t="s">
        <v>26</v>
      </c>
      <c r="E92" s="12" t="s">
        <v>119</v>
      </c>
      <c r="F92" s="19">
        <v>25000</v>
      </c>
      <c r="G92" s="19">
        <f t="shared" si="11"/>
        <v>717.5</v>
      </c>
      <c r="H92" s="18">
        <v>0</v>
      </c>
      <c r="I92" s="63">
        <f t="shared" si="12"/>
        <v>760</v>
      </c>
      <c r="J92" s="19">
        <v>25</v>
      </c>
      <c r="K92" s="60">
        <f t="shared" si="13"/>
        <v>1502.5</v>
      </c>
      <c r="L92" s="60">
        <f t="shared" si="14"/>
        <v>23497.5</v>
      </c>
    </row>
    <row r="93" spans="1:12" s="9" customFormat="1" ht="21">
      <c r="A93" s="20" t="s">
        <v>64</v>
      </c>
      <c r="B93" s="11" t="s">
        <v>170</v>
      </c>
      <c r="C93" s="3" t="s">
        <v>24</v>
      </c>
      <c r="D93" s="10" t="s">
        <v>26</v>
      </c>
      <c r="E93" s="12" t="s">
        <v>119</v>
      </c>
      <c r="F93" s="19">
        <v>48000</v>
      </c>
      <c r="G93" s="19">
        <f t="shared" si="11"/>
        <v>1377.6</v>
      </c>
      <c r="H93" s="60">
        <v>1571.73</v>
      </c>
      <c r="I93" s="63">
        <f t="shared" si="12"/>
        <v>1459.2</v>
      </c>
      <c r="J93" s="19">
        <v>25</v>
      </c>
      <c r="K93" s="60">
        <f t="shared" si="13"/>
        <v>4433.53</v>
      </c>
      <c r="L93" s="60">
        <f t="shared" si="14"/>
        <v>43566.47</v>
      </c>
    </row>
    <row r="94" spans="1:12" s="9" customFormat="1" ht="21">
      <c r="A94" s="20" t="s">
        <v>65</v>
      </c>
      <c r="B94" s="11" t="s">
        <v>170</v>
      </c>
      <c r="C94" s="3" t="s">
        <v>23</v>
      </c>
      <c r="D94" s="10" t="s">
        <v>26</v>
      </c>
      <c r="E94" s="12" t="s">
        <v>119</v>
      </c>
      <c r="F94" s="19">
        <v>25000</v>
      </c>
      <c r="G94" s="19">
        <f t="shared" si="11"/>
        <v>717.5</v>
      </c>
      <c r="H94" s="18">
        <v>0</v>
      </c>
      <c r="I94" s="63">
        <f t="shared" si="12"/>
        <v>760</v>
      </c>
      <c r="J94" s="19">
        <v>25</v>
      </c>
      <c r="K94" s="60">
        <f t="shared" si="13"/>
        <v>1502.5</v>
      </c>
      <c r="L94" s="60">
        <f t="shared" si="14"/>
        <v>23497.5</v>
      </c>
    </row>
    <row r="95" spans="1:12" s="9" customFormat="1" ht="21">
      <c r="A95" s="20" t="s">
        <v>66</v>
      </c>
      <c r="B95" s="11" t="s">
        <v>170</v>
      </c>
      <c r="C95" s="3" t="s">
        <v>23</v>
      </c>
      <c r="D95" s="10" t="s">
        <v>26</v>
      </c>
      <c r="E95" s="12" t="s">
        <v>119</v>
      </c>
      <c r="F95" s="19">
        <v>25000</v>
      </c>
      <c r="G95" s="19">
        <f t="shared" si="11"/>
        <v>717.5</v>
      </c>
      <c r="H95" s="18">
        <v>0</v>
      </c>
      <c r="I95" s="63">
        <f t="shared" si="12"/>
        <v>760</v>
      </c>
      <c r="J95" s="19">
        <v>25</v>
      </c>
      <c r="K95" s="60">
        <f t="shared" si="13"/>
        <v>1502.5</v>
      </c>
      <c r="L95" s="60">
        <f t="shared" si="14"/>
        <v>23497.5</v>
      </c>
    </row>
    <row r="96" spans="1:12" s="9" customFormat="1" ht="21">
      <c r="A96" s="20" t="s">
        <v>112</v>
      </c>
      <c r="B96" s="11" t="s">
        <v>170</v>
      </c>
      <c r="C96" s="3" t="s">
        <v>23</v>
      </c>
      <c r="D96" s="10" t="s">
        <v>26</v>
      </c>
      <c r="E96" s="12" t="s">
        <v>119</v>
      </c>
      <c r="F96" s="19">
        <v>23000</v>
      </c>
      <c r="G96" s="19">
        <f t="shared" si="11"/>
        <v>660.1</v>
      </c>
      <c r="H96" s="18"/>
      <c r="I96" s="63">
        <f t="shared" si="12"/>
        <v>699.2</v>
      </c>
      <c r="J96" s="19">
        <v>25</v>
      </c>
      <c r="K96" s="60">
        <f t="shared" si="13"/>
        <v>1384.3000000000002</v>
      </c>
      <c r="L96" s="60">
        <f t="shared" si="14"/>
        <v>21615.7</v>
      </c>
    </row>
    <row r="97" spans="1:12" s="9" customFormat="1" ht="21">
      <c r="A97" s="101" t="s">
        <v>52</v>
      </c>
      <c r="B97" s="11" t="s">
        <v>171</v>
      </c>
      <c r="C97" s="3" t="s">
        <v>12</v>
      </c>
      <c r="D97" s="10" t="s">
        <v>26</v>
      </c>
      <c r="E97" s="12" t="s">
        <v>120</v>
      </c>
      <c r="F97" s="19">
        <v>23000</v>
      </c>
      <c r="G97" s="19">
        <f t="shared" si="11"/>
        <v>660.1</v>
      </c>
      <c r="H97" s="18">
        <v>0</v>
      </c>
      <c r="I97" s="63">
        <f t="shared" si="12"/>
        <v>699.2</v>
      </c>
      <c r="J97" s="19">
        <v>1740.46</v>
      </c>
      <c r="K97" s="60">
        <f t="shared" si="13"/>
        <v>3099.76</v>
      </c>
      <c r="L97" s="60">
        <f t="shared" si="14"/>
        <v>19900.239999999998</v>
      </c>
    </row>
    <row r="98" spans="1:12" s="9" customFormat="1" ht="21">
      <c r="A98" s="101" t="s">
        <v>53</v>
      </c>
      <c r="B98" s="11" t="s">
        <v>171</v>
      </c>
      <c r="C98" s="3" t="s">
        <v>5</v>
      </c>
      <c r="D98" s="10" t="s">
        <v>26</v>
      </c>
      <c r="E98" s="12" t="s">
        <v>120</v>
      </c>
      <c r="F98" s="19">
        <v>30000</v>
      </c>
      <c r="G98" s="19">
        <f t="shared" si="11"/>
        <v>861</v>
      </c>
      <c r="H98" s="18">
        <v>0</v>
      </c>
      <c r="I98" s="63">
        <f t="shared" si="12"/>
        <v>912</v>
      </c>
      <c r="J98" s="19">
        <v>25</v>
      </c>
      <c r="K98" s="60">
        <f t="shared" si="13"/>
        <v>1798</v>
      </c>
      <c r="L98" s="60">
        <f t="shared" si="14"/>
        <v>28202</v>
      </c>
    </row>
    <row r="99" spans="1:12" s="9" customFormat="1" ht="21">
      <c r="A99" s="101" t="s">
        <v>72</v>
      </c>
      <c r="B99" s="11" t="s">
        <v>171</v>
      </c>
      <c r="C99" s="3" t="s">
        <v>123</v>
      </c>
      <c r="D99" s="10" t="s">
        <v>26</v>
      </c>
      <c r="E99" s="12" t="s">
        <v>119</v>
      </c>
      <c r="F99" s="19">
        <v>35000</v>
      </c>
      <c r="G99" s="19">
        <f t="shared" si="11"/>
        <v>1004.5</v>
      </c>
      <c r="H99" s="18">
        <v>0</v>
      </c>
      <c r="I99" s="63">
        <f t="shared" si="12"/>
        <v>1064</v>
      </c>
      <c r="J99" s="19">
        <v>25</v>
      </c>
      <c r="K99" s="60">
        <f t="shared" si="13"/>
        <v>2093.5</v>
      </c>
      <c r="L99" s="60">
        <f t="shared" si="14"/>
        <v>32906.5</v>
      </c>
    </row>
    <row r="100" spans="1:12" s="9" customFormat="1" ht="21">
      <c r="A100" s="101" t="s">
        <v>68</v>
      </c>
      <c r="B100" s="11" t="s">
        <v>171</v>
      </c>
      <c r="C100" s="3" t="s">
        <v>12</v>
      </c>
      <c r="D100" s="10" t="s">
        <v>26</v>
      </c>
      <c r="E100" s="12" t="s">
        <v>120</v>
      </c>
      <c r="F100" s="19">
        <v>25000</v>
      </c>
      <c r="G100" s="19">
        <f t="shared" si="11"/>
        <v>717.5</v>
      </c>
      <c r="H100" s="18">
        <v>0</v>
      </c>
      <c r="I100" s="63">
        <f t="shared" si="12"/>
        <v>760</v>
      </c>
      <c r="J100" s="19">
        <v>25</v>
      </c>
      <c r="K100" s="60">
        <f t="shared" si="13"/>
        <v>1502.5</v>
      </c>
      <c r="L100" s="60">
        <f t="shared" si="14"/>
        <v>23497.5</v>
      </c>
    </row>
    <row r="101" spans="1:12" s="9" customFormat="1" ht="21">
      <c r="A101" s="101" t="s">
        <v>69</v>
      </c>
      <c r="B101" s="11" t="s">
        <v>171</v>
      </c>
      <c r="C101" s="3" t="s">
        <v>43</v>
      </c>
      <c r="D101" s="10" t="s">
        <v>26</v>
      </c>
      <c r="E101" s="12" t="s">
        <v>119</v>
      </c>
      <c r="F101" s="19">
        <v>25000</v>
      </c>
      <c r="G101" s="19">
        <f t="shared" si="11"/>
        <v>717.5</v>
      </c>
      <c r="H101" s="18">
        <v>0</v>
      </c>
      <c r="I101" s="63">
        <f t="shared" si="12"/>
        <v>760</v>
      </c>
      <c r="J101" s="19">
        <v>25</v>
      </c>
      <c r="K101" s="60">
        <f t="shared" si="13"/>
        <v>1502.5</v>
      </c>
      <c r="L101" s="60">
        <f t="shared" si="14"/>
        <v>23497.5</v>
      </c>
    </row>
    <row r="102" spans="1:12" s="9" customFormat="1" ht="21">
      <c r="A102" s="101" t="s">
        <v>116</v>
      </c>
      <c r="B102" s="11" t="s">
        <v>171</v>
      </c>
      <c r="C102" s="3" t="s">
        <v>9</v>
      </c>
      <c r="D102" s="10" t="s">
        <v>26</v>
      </c>
      <c r="E102" s="12" t="s">
        <v>120</v>
      </c>
      <c r="F102" s="19">
        <v>13000</v>
      </c>
      <c r="G102" s="19">
        <f t="shared" si="11"/>
        <v>373.1</v>
      </c>
      <c r="H102" s="18">
        <v>0</v>
      </c>
      <c r="I102" s="63">
        <f t="shared" si="12"/>
        <v>395.2</v>
      </c>
      <c r="J102" s="19">
        <v>25</v>
      </c>
      <c r="K102" s="60">
        <f t="shared" si="13"/>
        <v>793.3</v>
      </c>
      <c r="L102" s="60">
        <f t="shared" si="14"/>
        <v>12206.7</v>
      </c>
    </row>
    <row r="103" spans="1:12" s="9" customFormat="1" ht="21">
      <c r="A103" s="101" t="s">
        <v>130</v>
      </c>
      <c r="B103" s="11" t="s">
        <v>171</v>
      </c>
      <c r="C103" s="3" t="s">
        <v>131</v>
      </c>
      <c r="D103" s="10" t="s">
        <v>114</v>
      </c>
      <c r="E103" s="12" t="s">
        <v>120</v>
      </c>
      <c r="F103" s="19">
        <v>25000</v>
      </c>
      <c r="G103" s="19">
        <f t="shared" si="11"/>
        <v>717.5</v>
      </c>
      <c r="H103" s="18"/>
      <c r="I103" s="63">
        <f t="shared" si="12"/>
        <v>760</v>
      </c>
      <c r="J103" s="19">
        <v>25</v>
      </c>
      <c r="K103" s="60">
        <f t="shared" si="13"/>
        <v>1502.5</v>
      </c>
      <c r="L103" s="60">
        <f t="shared" si="14"/>
        <v>23497.5</v>
      </c>
    </row>
    <row r="104" spans="1:12" s="9" customFormat="1" ht="21">
      <c r="A104" s="101" t="s">
        <v>133</v>
      </c>
      <c r="B104" s="11" t="s">
        <v>171</v>
      </c>
      <c r="C104" s="3" t="s">
        <v>9</v>
      </c>
      <c r="D104" s="10" t="s">
        <v>26</v>
      </c>
      <c r="E104" s="12" t="s">
        <v>120</v>
      </c>
      <c r="F104" s="19">
        <v>13000</v>
      </c>
      <c r="G104" s="19">
        <f t="shared" si="11"/>
        <v>373.1</v>
      </c>
      <c r="H104" s="18">
        <v>0</v>
      </c>
      <c r="I104" s="63">
        <f t="shared" si="12"/>
        <v>395.2</v>
      </c>
      <c r="J104" s="19">
        <v>25</v>
      </c>
      <c r="K104" s="60">
        <f t="shared" si="13"/>
        <v>793.3</v>
      </c>
      <c r="L104" s="60">
        <f t="shared" si="14"/>
        <v>12206.7</v>
      </c>
    </row>
    <row r="105" spans="1:12" s="9" customFormat="1" ht="21">
      <c r="A105" s="101" t="s">
        <v>156</v>
      </c>
      <c r="B105" s="11" t="s">
        <v>171</v>
      </c>
      <c r="C105" s="3" t="s">
        <v>140</v>
      </c>
      <c r="D105" s="10" t="s">
        <v>26</v>
      </c>
      <c r="E105" s="12" t="s">
        <v>119</v>
      </c>
      <c r="F105" s="19">
        <v>15000</v>
      </c>
      <c r="G105" s="19">
        <f t="shared" si="11"/>
        <v>430.5</v>
      </c>
      <c r="H105" s="18">
        <v>0</v>
      </c>
      <c r="I105" s="63">
        <f t="shared" si="12"/>
        <v>456</v>
      </c>
      <c r="J105" s="19">
        <v>25</v>
      </c>
      <c r="K105" s="60">
        <f t="shared" si="13"/>
        <v>911.5</v>
      </c>
      <c r="L105" s="60">
        <f t="shared" si="14"/>
        <v>14088.5</v>
      </c>
    </row>
    <row r="106" spans="1:12" s="9" customFormat="1" ht="21">
      <c r="A106" s="101" t="s">
        <v>141</v>
      </c>
      <c r="B106" s="11" t="s">
        <v>171</v>
      </c>
      <c r="C106" s="3" t="s">
        <v>43</v>
      </c>
      <c r="D106" s="10" t="s">
        <v>26</v>
      </c>
      <c r="E106" s="12" t="s">
        <v>119</v>
      </c>
      <c r="F106" s="19">
        <v>12000</v>
      </c>
      <c r="G106" s="19">
        <f t="shared" si="11"/>
        <v>344.4</v>
      </c>
      <c r="H106" s="18">
        <v>0</v>
      </c>
      <c r="I106" s="63">
        <f t="shared" si="12"/>
        <v>364.8</v>
      </c>
      <c r="J106" s="19">
        <v>25</v>
      </c>
      <c r="K106" s="60">
        <f t="shared" si="13"/>
        <v>734.2</v>
      </c>
      <c r="L106" s="60">
        <f t="shared" si="14"/>
        <v>11265.8</v>
      </c>
    </row>
    <row r="107" spans="1:12" s="9" customFormat="1" ht="21">
      <c r="A107" s="101" t="s">
        <v>149</v>
      </c>
      <c r="B107" s="11" t="s">
        <v>171</v>
      </c>
      <c r="C107" s="3" t="s">
        <v>47</v>
      </c>
      <c r="D107" s="10" t="s">
        <v>114</v>
      </c>
      <c r="E107" s="12" t="s">
        <v>119</v>
      </c>
      <c r="F107" s="19">
        <v>15000</v>
      </c>
      <c r="G107" s="19">
        <f t="shared" si="11"/>
        <v>430.5</v>
      </c>
      <c r="H107" s="18">
        <v>0</v>
      </c>
      <c r="I107" s="63">
        <f t="shared" si="12"/>
        <v>456</v>
      </c>
      <c r="J107" s="19">
        <v>25</v>
      </c>
      <c r="K107" s="60">
        <f t="shared" si="13"/>
        <v>911.5</v>
      </c>
      <c r="L107" s="60">
        <f t="shared" si="14"/>
        <v>14088.5</v>
      </c>
    </row>
    <row r="108" spans="1:12" s="9" customFormat="1" ht="21">
      <c r="A108" s="101" t="s">
        <v>151</v>
      </c>
      <c r="B108" s="11" t="s">
        <v>171</v>
      </c>
      <c r="C108" s="20" t="s">
        <v>9</v>
      </c>
      <c r="D108" s="31" t="s">
        <v>114</v>
      </c>
      <c r="E108" s="38" t="s">
        <v>120</v>
      </c>
      <c r="F108" s="19">
        <v>11000</v>
      </c>
      <c r="G108" s="19">
        <f t="shared" si="11"/>
        <v>315.7</v>
      </c>
      <c r="H108" s="37">
        <v>0</v>
      </c>
      <c r="I108" s="63">
        <f t="shared" si="12"/>
        <v>334.4</v>
      </c>
      <c r="J108" s="59">
        <v>25</v>
      </c>
      <c r="K108" s="60">
        <f t="shared" si="13"/>
        <v>675.09999999999991</v>
      </c>
      <c r="L108" s="60">
        <f t="shared" si="14"/>
        <v>10324.9</v>
      </c>
    </row>
    <row r="109" spans="1:12" s="9" customFormat="1" ht="21">
      <c r="A109" s="101" t="s">
        <v>163</v>
      </c>
      <c r="B109" s="11" t="s">
        <v>171</v>
      </c>
      <c r="C109" s="3" t="s">
        <v>155</v>
      </c>
      <c r="D109" s="10" t="s">
        <v>114</v>
      </c>
      <c r="E109" s="12" t="s">
        <v>119</v>
      </c>
      <c r="F109" s="19">
        <v>15000</v>
      </c>
      <c r="G109" s="19">
        <f t="shared" si="11"/>
        <v>430.5</v>
      </c>
      <c r="H109" s="18">
        <v>0</v>
      </c>
      <c r="I109" s="63">
        <f t="shared" si="12"/>
        <v>456</v>
      </c>
      <c r="J109" s="19">
        <v>25</v>
      </c>
      <c r="K109" s="60">
        <f t="shared" si="13"/>
        <v>911.5</v>
      </c>
      <c r="L109" s="60">
        <f t="shared" si="14"/>
        <v>14088.5</v>
      </c>
    </row>
    <row r="110" spans="1:12" s="9" customFormat="1" ht="21">
      <c r="A110" s="101" t="s">
        <v>164</v>
      </c>
      <c r="B110" s="11" t="s">
        <v>195</v>
      </c>
      <c r="C110" s="3" t="s">
        <v>47</v>
      </c>
      <c r="D110" s="10" t="s">
        <v>114</v>
      </c>
      <c r="E110" s="12" t="s">
        <v>119</v>
      </c>
      <c r="F110" s="19">
        <v>20000</v>
      </c>
      <c r="G110" s="19">
        <f t="shared" si="11"/>
        <v>574</v>
      </c>
      <c r="H110" s="18">
        <v>0</v>
      </c>
      <c r="I110" s="63">
        <f>+F110*3.04%</f>
        <v>608</v>
      </c>
      <c r="J110" s="19">
        <v>25</v>
      </c>
      <c r="K110" s="60">
        <f t="shared" si="13"/>
        <v>1207</v>
      </c>
      <c r="L110" s="60">
        <f t="shared" si="14"/>
        <v>18793</v>
      </c>
    </row>
    <row r="111" spans="1:12" s="86" customFormat="1" ht="21">
      <c r="A111" s="102" t="s">
        <v>204</v>
      </c>
      <c r="B111" s="82" t="s">
        <v>195</v>
      </c>
      <c r="C111" s="20" t="s">
        <v>9</v>
      </c>
      <c r="D111" s="31" t="s">
        <v>114</v>
      </c>
      <c r="E111" s="96" t="s">
        <v>120</v>
      </c>
      <c r="F111" s="59">
        <v>12000</v>
      </c>
      <c r="G111" s="59">
        <f t="shared" si="11"/>
        <v>344.4</v>
      </c>
      <c r="H111" s="37">
        <v>0</v>
      </c>
      <c r="I111" s="97">
        <f t="shared" ref="I111" si="15">+F111*3.04%</f>
        <v>364.8</v>
      </c>
      <c r="J111" s="59">
        <v>25</v>
      </c>
      <c r="K111" s="62">
        <f t="shared" si="13"/>
        <v>734.2</v>
      </c>
      <c r="L111" s="62">
        <f t="shared" si="14"/>
        <v>11265.8</v>
      </c>
    </row>
    <row r="112" spans="1:12" s="86" customFormat="1" ht="21">
      <c r="A112" s="20" t="s">
        <v>205</v>
      </c>
      <c r="B112" s="82" t="s">
        <v>195</v>
      </c>
      <c r="C112" s="20" t="s">
        <v>43</v>
      </c>
      <c r="D112" s="31" t="s">
        <v>114</v>
      </c>
      <c r="E112" s="96" t="s">
        <v>119</v>
      </c>
      <c r="F112" s="59">
        <v>12000</v>
      </c>
      <c r="G112" s="59">
        <f t="shared" ref="G112" si="16">+F112*2.87%</f>
        <v>344.4</v>
      </c>
      <c r="H112" s="37">
        <v>0</v>
      </c>
      <c r="I112" s="97">
        <f t="shared" ref="I112" si="17">+F112*3.04%</f>
        <v>364.8</v>
      </c>
      <c r="J112" s="59">
        <v>25</v>
      </c>
      <c r="K112" s="62">
        <f t="shared" ref="K112" si="18">SUM(G112:J112)</f>
        <v>734.2</v>
      </c>
      <c r="L112" s="62">
        <f t="shared" ref="L112" si="19">+F112-K112</f>
        <v>11265.8</v>
      </c>
    </row>
    <row r="113" spans="1:12" s="32" customFormat="1" ht="18">
      <c r="A113" s="20"/>
      <c r="B113" s="20"/>
      <c r="C113" s="20"/>
      <c r="D113" s="20"/>
      <c r="E113" s="20"/>
      <c r="F113" s="20"/>
      <c r="G113" s="20"/>
      <c r="H113" s="20"/>
      <c r="I113" s="20"/>
      <c r="J113" s="20"/>
      <c r="K113" s="20"/>
      <c r="L113" s="20"/>
    </row>
    <row r="114" spans="1:12" s="86" customFormat="1" ht="21">
      <c r="A114" s="20"/>
      <c r="B114" s="82"/>
      <c r="C114" s="20"/>
      <c r="D114" s="31"/>
      <c r="E114" s="38"/>
      <c r="F114" s="59"/>
      <c r="G114" s="59"/>
      <c r="H114" s="37"/>
      <c r="I114" s="97"/>
      <c r="J114" s="59"/>
      <c r="K114" s="62"/>
      <c r="L114" s="62"/>
    </row>
    <row r="115" spans="1:12" s="86" customFormat="1" ht="21">
      <c r="A115" s="20"/>
      <c r="B115" s="100"/>
      <c r="C115" s="20"/>
      <c r="D115" s="31"/>
      <c r="E115" s="96"/>
      <c r="F115" s="98"/>
      <c r="G115" s="98"/>
      <c r="H115" s="99"/>
      <c r="I115" s="20"/>
      <c r="J115" s="20"/>
      <c r="K115" s="20"/>
      <c r="L115" s="20"/>
    </row>
    <row r="116" spans="1:12" s="2" customFormat="1" ht="22.5" customHeight="1">
      <c r="A116" s="40" t="s">
        <v>16</v>
      </c>
      <c r="B116" s="33"/>
      <c r="C116" s="53">
        <v>97</v>
      </c>
      <c r="D116" s="54"/>
      <c r="E116" s="34"/>
      <c r="F116" s="35">
        <f>SUM(F16:F112)</f>
        <v>3255850</v>
      </c>
      <c r="G116" s="35">
        <f>SUM(G16:G112)</f>
        <v>93442.895000000019</v>
      </c>
      <c r="H116" s="103">
        <f>SUM(H16:H110)</f>
        <v>153869.74</v>
      </c>
      <c r="I116" s="35">
        <f>SUM(I16:I114)</f>
        <v>97966.979999999981</v>
      </c>
      <c r="J116" s="35">
        <f>SUM(J16:J114)</f>
        <v>29872.359999999993</v>
      </c>
      <c r="K116" s="35">
        <f>SUM(K16:K114)</f>
        <v>375151.97499999998</v>
      </c>
      <c r="L116" s="35">
        <f>SUM(L16:L114)</f>
        <v>2880698.0250000013</v>
      </c>
    </row>
    <row r="117" spans="1:12" ht="18">
      <c r="A117" s="15"/>
      <c r="F117" s="7"/>
      <c r="G117" s="7"/>
      <c r="H117" s="7"/>
      <c r="I117" s="7"/>
      <c r="J117" s="7"/>
      <c r="K117" s="7"/>
      <c r="L117" s="7"/>
    </row>
    <row r="118" spans="1:12">
      <c r="F118" s="7"/>
      <c r="G118" s="7"/>
      <c r="H118" s="7"/>
      <c r="I118" s="83"/>
      <c r="J118" s="7"/>
      <c r="K118" s="7"/>
      <c r="L118" s="7"/>
    </row>
    <row r="119" spans="1:12">
      <c r="A119" s="52"/>
      <c r="E119" s="52"/>
      <c r="F119" s="7"/>
      <c r="G119" s="7"/>
      <c r="H119" s="7"/>
      <c r="I119" s="7"/>
      <c r="J119" s="7"/>
      <c r="K119" s="7"/>
      <c r="L119" s="7"/>
    </row>
    <row r="120" spans="1:12">
      <c r="A120" s="52"/>
    </row>
    <row r="121" spans="1:12">
      <c r="F121" s="5"/>
      <c r="G121" s="5"/>
      <c r="H121" s="6"/>
      <c r="I121" s="5"/>
      <c r="J121" s="5"/>
      <c r="K121" s="5"/>
      <c r="L121" s="5"/>
    </row>
    <row r="122" spans="1:12">
      <c r="F122" s="5"/>
      <c r="G122" s="5"/>
      <c r="H122" s="6"/>
      <c r="I122" s="5"/>
      <c r="J122" s="5"/>
      <c r="K122" s="5"/>
      <c r="L122" s="5"/>
    </row>
    <row r="123" spans="1:12" ht="18.75">
      <c r="A123" s="42"/>
      <c r="B123" s="42"/>
      <c r="C123" s="42"/>
      <c r="D123" s="42"/>
      <c r="E123" s="42"/>
      <c r="F123" s="105"/>
      <c r="G123" s="105"/>
      <c r="H123" s="106"/>
      <c r="I123" s="105"/>
      <c r="J123" s="105"/>
      <c r="K123" s="105"/>
      <c r="L123" s="105"/>
    </row>
    <row r="124" spans="1:12" s="8" customFormat="1" ht="22.5">
      <c r="A124" s="120" t="s">
        <v>213</v>
      </c>
      <c r="B124" s="120"/>
      <c r="C124" s="120"/>
      <c r="D124" s="107"/>
      <c r="E124" s="107"/>
      <c r="F124" s="107"/>
      <c r="G124" s="108"/>
      <c r="H124" s="108"/>
      <c r="I124" s="108"/>
      <c r="J124" s="119" t="s">
        <v>214</v>
      </c>
      <c r="K124" s="119"/>
      <c r="L124" s="119"/>
    </row>
    <row r="125" spans="1:12" ht="22.5">
      <c r="A125" s="119" t="s">
        <v>215</v>
      </c>
      <c r="B125" s="119"/>
      <c r="C125" s="119"/>
      <c r="D125" s="42"/>
      <c r="E125" s="42"/>
      <c r="F125" s="42"/>
      <c r="G125" s="109"/>
      <c r="H125" s="109"/>
      <c r="I125" s="109"/>
      <c r="J125" s="119" t="s">
        <v>216</v>
      </c>
      <c r="K125" s="119"/>
      <c r="L125" s="119"/>
    </row>
    <row r="126" spans="1:12" ht="18" customHeight="1">
      <c r="A126" s="42"/>
      <c r="B126" s="42"/>
      <c r="C126" s="42"/>
      <c r="D126" s="42"/>
      <c r="E126" s="42"/>
      <c r="F126" s="42"/>
      <c r="G126" s="42"/>
      <c r="H126" s="42"/>
      <c r="I126" s="42"/>
      <c r="J126" s="42"/>
      <c r="K126" s="42"/>
      <c r="L126" s="42"/>
    </row>
    <row r="127" spans="1:12" ht="18.75">
      <c r="D127" s="42"/>
      <c r="E127" s="42"/>
      <c r="F127" s="42"/>
    </row>
  </sheetData>
  <mergeCells count="5">
    <mergeCell ref="A1:L14"/>
    <mergeCell ref="J124:L124"/>
    <mergeCell ref="J125:L125"/>
    <mergeCell ref="A124:C124"/>
    <mergeCell ref="A125:C125"/>
  </mergeCells>
  <phoneticPr fontId="17" type="noConversion"/>
  <printOptions horizontalCentered="1"/>
  <pageMargins left="0.15748031496062992" right="0.74803149606299213" top="0.74803149606299213" bottom="0.74803149606299213" header="0.27559055118110237" footer="0.31496062992125984"/>
  <pageSetup paperSize="212" scale="41" fitToHeight="0" orientation="landscape" r:id="rId1"/>
  <headerFooter>
    <oddFooter>&amp;R&amp;P</oddFooter>
  </headerFooter>
  <rowBreaks count="3" manualBreakCount="3">
    <brk id="56" max="11" man="1"/>
    <brk id="91" max="11" man="1"/>
    <brk id="127" max="16383" man="1"/>
  </rowBreaks>
  <colBreaks count="1" manualBreakCount="1">
    <brk id="12" max="122" man="1"/>
  </colBreaks>
  <drawing r:id="rId2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33739368-2967-4DB2-AB84-C47D8F8CF023}">
  <sheetPr>
    <pageSetUpPr fitToPage="1"/>
  </sheetPr>
  <dimension ref="A2:M51"/>
  <sheetViews>
    <sheetView tabSelected="1" view="pageBreakPreview" topLeftCell="A7" zoomScale="64" zoomScaleNormal="100" zoomScaleSheetLayoutView="64" workbookViewId="0">
      <selection activeCell="E25" sqref="E25"/>
    </sheetView>
  </sheetViews>
  <sheetFormatPr baseColWidth="10" defaultRowHeight="15"/>
  <cols>
    <col min="1" max="1" width="41.5703125" customWidth="1"/>
    <col min="2" max="2" width="53.85546875" customWidth="1"/>
    <col min="3" max="3" width="57.85546875" customWidth="1"/>
    <col min="4" max="4" width="24.5703125" customWidth="1"/>
    <col min="5" max="5" width="18.28515625" customWidth="1"/>
    <col min="6" max="7" width="17.5703125" customWidth="1"/>
    <col min="8" max="8" width="14" customWidth="1"/>
    <col min="9" max="9" width="14.28515625" customWidth="1"/>
    <col min="10" max="10" width="14.140625" customWidth="1"/>
    <col min="11" max="11" width="14.42578125" customWidth="1"/>
    <col min="12" max="12" width="15.28515625" customWidth="1"/>
  </cols>
  <sheetData>
    <row r="2" spans="1:12" ht="15" customHeight="1"/>
    <row r="3" spans="1:12" ht="15" customHeight="1">
      <c r="A3" s="114" t="s">
        <v>210</v>
      </c>
      <c r="B3" s="114"/>
      <c r="C3" s="114"/>
      <c r="D3" s="114"/>
      <c r="E3" s="114"/>
      <c r="F3" s="114"/>
      <c r="G3" s="114"/>
      <c r="H3" s="114"/>
      <c r="I3" s="114"/>
      <c r="J3" s="114"/>
      <c r="K3" s="114"/>
      <c r="L3" s="114"/>
    </row>
    <row r="4" spans="1:12" ht="15" customHeight="1">
      <c r="A4" s="114"/>
      <c r="B4" s="114"/>
      <c r="C4" s="114"/>
      <c r="D4" s="114"/>
      <c r="E4" s="114"/>
      <c r="F4" s="114"/>
      <c r="G4" s="114"/>
      <c r="H4" s="114"/>
      <c r="I4" s="114"/>
      <c r="J4" s="114"/>
      <c r="K4" s="114"/>
      <c r="L4" s="114"/>
    </row>
    <row r="5" spans="1:12" ht="15" customHeight="1">
      <c r="A5" s="114"/>
      <c r="B5" s="114"/>
      <c r="C5" s="114"/>
      <c r="D5" s="114"/>
      <c r="E5" s="114"/>
      <c r="F5" s="114"/>
      <c r="G5" s="114"/>
      <c r="H5" s="114"/>
      <c r="I5" s="114"/>
      <c r="J5" s="114"/>
      <c r="K5" s="114"/>
      <c r="L5" s="114"/>
    </row>
    <row r="6" spans="1:12" ht="15" customHeight="1">
      <c r="A6" s="114"/>
      <c r="B6" s="114"/>
      <c r="C6" s="114"/>
      <c r="D6" s="114"/>
      <c r="E6" s="114"/>
      <c r="F6" s="114"/>
      <c r="G6" s="114"/>
      <c r="H6" s="114"/>
      <c r="I6" s="114"/>
      <c r="J6" s="114"/>
      <c r="K6" s="114"/>
      <c r="L6" s="114"/>
    </row>
    <row r="7" spans="1:12" ht="15.75" customHeight="1">
      <c r="A7" s="114"/>
      <c r="B7" s="114"/>
      <c r="C7" s="114"/>
      <c r="D7" s="114"/>
      <c r="E7" s="114"/>
      <c r="F7" s="114"/>
      <c r="G7" s="114"/>
      <c r="H7" s="114"/>
      <c r="I7" s="114"/>
      <c r="J7" s="114"/>
      <c r="K7" s="114"/>
      <c r="L7" s="114"/>
    </row>
    <row r="8" spans="1:12" ht="15" customHeight="1">
      <c r="A8" s="114"/>
      <c r="B8" s="114"/>
      <c r="C8" s="114"/>
      <c r="D8" s="114"/>
      <c r="E8" s="114"/>
      <c r="F8" s="114"/>
      <c r="G8" s="114"/>
      <c r="H8" s="114"/>
      <c r="I8" s="114"/>
      <c r="J8" s="114"/>
      <c r="K8" s="114"/>
      <c r="L8" s="114"/>
    </row>
    <row r="9" spans="1:12" ht="15" customHeight="1">
      <c r="A9" s="114"/>
      <c r="B9" s="114"/>
      <c r="C9" s="114"/>
      <c r="D9" s="114"/>
      <c r="E9" s="114"/>
      <c r="F9" s="114"/>
      <c r="G9" s="114"/>
      <c r="H9" s="114"/>
      <c r="I9" s="114"/>
      <c r="J9" s="114"/>
      <c r="K9" s="114"/>
      <c r="L9" s="114"/>
    </row>
    <row r="10" spans="1:12" ht="15" customHeight="1">
      <c r="A10" s="114"/>
      <c r="B10" s="114"/>
      <c r="C10" s="114"/>
      <c r="D10" s="114"/>
      <c r="E10" s="114"/>
      <c r="F10" s="114"/>
      <c r="G10" s="114"/>
      <c r="H10" s="114"/>
      <c r="I10" s="114"/>
      <c r="J10" s="114"/>
      <c r="K10" s="114"/>
      <c r="L10" s="114"/>
    </row>
    <row r="11" spans="1:12" ht="15" customHeight="1">
      <c r="A11" s="114"/>
      <c r="B11" s="114"/>
      <c r="C11" s="114"/>
      <c r="D11" s="114"/>
      <c r="E11" s="114"/>
      <c r="F11" s="114"/>
      <c r="G11" s="114"/>
      <c r="H11" s="114"/>
      <c r="I11" s="114"/>
      <c r="J11" s="114"/>
      <c r="K11" s="114"/>
      <c r="L11" s="114"/>
    </row>
    <row r="12" spans="1:12" ht="15" customHeight="1">
      <c r="A12" s="114"/>
      <c r="B12" s="114"/>
      <c r="C12" s="114"/>
      <c r="D12" s="114"/>
      <c r="E12" s="114"/>
      <c r="F12" s="114"/>
      <c r="G12" s="114"/>
      <c r="H12" s="114"/>
      <c r="I12" s="114"/>
      <c r="J12" s="114"/>
      <c r="K12" s="114"/>
      <c r="L12" s="114"/>
    </row>
    <row r="13" spans="1:12" ht="15" customHeight="1">
      <c r="A13" s="114"/>
      <c r="B13" s="114"/>
      <c r="C13" s="114"/>
      <c r="D13" s="114"/>
      <c r="E13" s="114"/>
      <c r="F13" s="114"/>
      <c r="G13" s="114"/>
      <c r="H13" s="114"/>
      <c r="I13" s="114"/>
      <c r="J13" s="114"/>
      <c r="K13" s="114"/>
      <c r="L13" s="114"/>
    </row>
    <row r="14" spans="1:12" ht="15" customHeight="1">
      <c r="A14" s="114"/>
      <c r="B14" s="114"/>
      <c r="C14" s="114"/>
      <c r="D14" s="114"/>
      <c r="E14" s="114"/>
      <c r="F14" s="114"/>
      <c r="G14" s="114"/>
      <c r="H14" s="114"/>
      <c r="I14" s="114"/>
      <c r="J14" s="114"/>
      <c r="K14" s="114"/>
      <c r="L14" s="114"/>
    </row>
    <row r="15" spans="1:12" ht="24" customHeight="1" thickBot="1">
      <c r="A15" s="114"/>
      <c r="B15" s="114"/>
      <c r="C15" s="114"/>
      <c r="D15" s="114"/>
      <c r="E15" s="114"/>
      <c r="F15" s="114"/>
      <c r="G15" s="114"/>
      <c r="H15" s="114"/>
      <c r="I15" s="114"/>
      <c r="J15" s="114"/>
      <c r="K15" s="114"/>
      <c r="L15" s="114"/>
    </row>
    <row r="16" spans="1:12" s="43" customFormat="1" ht="16.5" customHeight="1" thickBot="1">
      <c r="A16" s="71" t="s">
        <v>0</v>
      </c>
      <c r="B16" s="70" t="s">
        <v>29</v>
      </c>
      <c r="C16" s="73" t="s">
        <v>1</v>
      </c>
      <c r="D16" s="72" t="s">
        <v>27</v>
      </c>
      <c r="E16" s="70" t="s">
        <v>118</v>
      </c>
      <c r="F16" s="70" t="s">
        <v>15</v>
      </c>
      <c r="G16" s="70" t="s">
        <v>17</v>
      </c>
      <c r="H16" s="70" t="s">
        <v>18</v>
      </c>
      <c r="I16" s="70" t="s">
        <v>19</v>
      </c>
      <c r="J16" s="70" t="s">
        <v>20</v>
      </c>
      <c r="K16" s="70" t="s">
        <v>21</v>
      </c>
      <c r="L16" s="69" t="s">
        <v>22</v>
      </c>
    </row>
    <row r="17" spans="1:13" ht="18">
      <c r="A17" s="87" t="s">
        <v>86</v>
      </c>
      <c r="B17" s="87" t="s">
        <v>75</v>
      </c>
      <c r="C17" s="87" t="s">
        <v>87</v>
      </c>
      <c r="D17" s="87" t="s">
        <v>117</v>
      </c>
      <c r="E17" s="87" t="s">
        <v>120</v>
      </c>
      <c r="F17" s="87">
        <v>95000</v>
      </c>
      <c r="G17" s="87">
        <v>2726.5</v>
      </c>
      <c r="H17" s="87">
        <v>10929.24</v>
      </c>
      <c r="I17" s="87">
        <v>2888</v>
      </c>
      <c r="J17" s="87">
        <v>25</v>
      </c>
      <c r="K17" s="87">
        <v>16568.740000000002</v>
      </c>
      <c r="L17" s="87">
        <v>78431.259999999995</v>
      </c>
    </row>
    <row r="18" spans="1:13" ht="18">
      <c r="A18" s="87" t="s">
        <v>142</v>
      </c>
      <c r="B18" s="87" t="s">
        <v>75</v>
      </c>
      <c r="C18" s="87" t="s">
        <v>217</v>
      </c>
      <c r="D18" s="87" t="s">
        <v>117</v>
      </c>
      <c r="E18" s="87" t="s">
        <v>119</v>
      </c>
      <c r="F18" s="87">
        <v>55000</v>
      </c>
      <c r="G18" s="87">
        <v>1578.5</v>
      </c>
      <c r="H18" s="87">
        <v>2559.6799999999998</v>
      </c>
      <c r="I18" s="87">
        <v>1672</v>
      </c>
      <c r="J18" s="87">
        <v>25</v>
      </c>
      <c r="K18" s="87">
        <f>+G18+H18+I18+J18</f>
        <v>5835.18</v>
      </c>
      <c r="L18" s="87">
        <f>+F18-K18</f>
        <v>49164.82</v>
      </c>
    </row>
    <row r="19" spans="1:13" s="9" customFormat="1" ht="18">
      <c r="A19" s="87" t="s">
        <v>161</v>
      </c>
      <c r="B19" s="87" t="s">
        <v>75</v>
      </c>
      <c r="C19" s="87" t="s">
        <v>129</v>
      </c>
      <c r="D19" s="87" t="s">
        <v>117</v>
      </c>
      <c r="E19" s="87" t="s">
        <v>119</v>
      </c>
      <c r="F19" s="87">
        <v>85000</v>
      </c>
      <c r="G19" s="87">
        <v>2439.5</v>
      </c>
      <c r="H19" s="87">
        <v>8576.99</v>
      </c>
      <c r="I19" s="87">
        <v>2584</v>
      </c>
      <c r="J19" s="87">
        <v>25</v>
      </c>
      <c r="K19" s="87">
        <f>+G19+H19+I19+J19</f>
        <v>13625.49</v>
      </c>
      <c r="L19" s="87">
        <f>+F19-K19</f>
        <v>71374.509999999995</v>
      </c>
    </row>
    <row r="20" spans="1:13" s="86" customFormat="1" ht="37.5" customHeight="1">
      <c r="A20" s="87" t="s">
        <v>134</v>
      </c>
      <c r="B20" s="87" t="s">
        <v>75</v>
      </c>
      <c r="C20" s="87" t="s">
        <v>178</v>
      </c>
      <c r="D20" s="87" t="s">
        <v>117</v>
      </c>
      <c r="E20" s="87" t="s">
        <v>120</v>
      </c>
      <c r="F20" s="87">
        <v>80000</v>
      </c>
      <c r="G20" s="87">
        <f t="shared" ref="G20" si="0">+F20*2.87%</f>
        <v>2296</v>
      </c>
      <c r="H20" s="87">
        <v>7400.87</v>
      </c>
      <c r="I20" s="87">
        <f t="shared" ref="I20" si="1">+F20*3.04%</f>
        <v>2432</v>
      </c>
      <c r="J20" s="87">
        <v>25</v>
      </c>
      <c r="K20" s="87">
        <f t="shared" ref="K20" si="2">SUM(G20:J20)</f>
        <v>12153.869999999999</v>
      </c>
      <c r="L20" s="87">
        <f t="shared" ref="L20" si="3">+F20-K20</f>
        <v>67846.13</v>
      </c>
      <c r="M20" s="32"/>
    </row>
    <row r="21" spans="1:13" ht="18">
      <c r="A21" s="87" t="s">
        <v>105</v>
      </c>
      <c r="B21" s="87" t="s">
        <v>14</v>
      </c>
      <c r="C21" s="87" t="s">
        <v>24</v>
      </c>
      <c r="D21" s="87" t="s">
        <v>117</v>
      </c>
      <c r="E21" s="87" t="s">
        <v>119</v>
      </c>
      <c r="F21" s="87">
        <v>50000</v>
      </c>
      <c r="G21" s="87">
        <v>1435</v>
      </c>
      <c r="H21" s="87">
        <v>1854</v>
      </c>
      <c r="I21" s="87">
        <v>1520</v>
      </c>
      <c r="J21" s="87">
        <v>25</v>
      </c>
      <c r="K21" s="87">
        <v>4834</v>
      </c>
      <c r="L21" s="87">
        <f>+F21-G21-H21-I21-J21</f>
        <v>45166</v>
      </c>
    </row>
    <row r="22" spans="1:13" s="9" customFormat="1" ht="18">
      <c r="A22" s="87" t="s">
        <v>166</v>
      </c>
      <c r="B22" s="87" t="s">
        <v>172</v>
      </c>
      <c r="C22" s="87" t="s">
        <v>173</v>
      </c>
      <c r="D22" s="87" t="s">
        <v>117</v>
      </c>
      <c r="E22" s="87" t="s">
        <v>120</v>
      </c>
      <c r="F22" s="87">
        <v>35000</v>
      </c>
      <c r="G22" s="87">
        <v>1004.5</v>
      </c>
      <c r="H22" s="87">
        <v>0</v>
      </c>
      <c r="I22" s="87">
        <v>1064</v>
      </c>
      <c r="J22" s="87">
        <v>25</v>
      </c>
      <c r="K22" s="87">
        <v>2093.5</v>
      </c>
      <c r="L22" s="87">
        <v>32906.5</v>
      </c>
    </row>
    <row r="23" spans="1:13" s="32" customFormat="1" ht="20.25" customHeight="1">
      <c r="A23" s="87" t="s">
        <v>174</v>
      </c>
      <c r="B23" s="87" t="s">
        <v>75</v>
      </c>
      <c r="C23" s="87" t="s">
        <v>194</v>
      </c>
      <c r="D23" s="87" t="s">
        <v>117</v>
      </c>
      <c r="E23" s="87" t="s">
        <v>119</v>
      </c>
      <c r="F23" s="87">
        <v>40000</v>
      </c>
      <c r="G23" s="87">
        <v>1148</v>
      </c>
      <c r="H23" s="87">
        <v>442.65</v>
      </c>
      <c r="I23" s="87">
        <v>1216</v>
      </c>
      <c r="J23" s="87">
        <v>25</v>
      </c>
      <c r="K23" s="87">
        <v>2831.65</v>
      </c>
      <c r="L23" s="87">
        <v>37168.35</v>
      </c>
    </row>
    <row r="24" spans="1:13" s="32" customFormat="1" ht="21">
      <c r="A24" s="87" t="s">
        <v>187</v>
      </c>
      <c r="B24" s="87" t="s">
        <v>75</v>
      </c>
      <c r="C24" s="90" t="s">
        <v>8</v>
      </c>
      <c r="D24" s="87" t="s">
        <v>117</v>
      </c>
      <c r="E24" s="90" t="s">
        <v>119</v>
      </c>
      <c r="F24" s="90">
        <v>45000</v>
      </c>
      <c r="G24" s="90">
        <v>1291.5</v>
      </c>
      <c r="H24" s="90">
        <v>1148.33</v>
      </c>
      <c r="I24" s="90">
        <v>1368</v>
      </c>
      <c r="J24" s="90">
        <v>25</v>
      </c>
      <c r="K24" s="90">
        <f>+G24+H24+I24+J24</f>
        <v>3832.83</v>
      </c>
      <c r="L24" s="90">
        <f>+F24-K24</f>
        <v>41167.17</v>
      </c>
      <c r="M24" s="39"/>
    </row>
    <row r="25" spans="1:13" s="88" customFormat="1" ht="36">
      <c r="A25" s="87" t="s">
        <v>207</v>
      </c>
      <c r="B25" s="87" t="s">
        <v>71</v>
      </c>
      <c r="C25" s="87" t="s">
        <v>208</v>
      </c>
      <c r="D25" s="87" t="s">
        <v>117</v>
      </c>
      <c r="E25" s="87" t="s">
        <v>119</v>
      </c>
      <c r="F25" s="87">
        <v>40000</v>
      </c>
      <c r="G25" s="87">
        <f>+F25*2.87%</f>
        <v>1148</v>
      </c>
      <c r="H25" s="87">
        <v>442.65</v>
      </c>
      <c r="I25" s="87">
        <f>+F25*3.04%</f>
        <v>1216</v>
      </c>
      <c r="J25" s="87">
        <v>25</v>
      </c>
      <c r="K25" s="87">
        <f>SUM(G25:J25)</f>
        <v>2831.65</v>
      </c>
      <c r="L25" s="87">
        <f>+F25-K25</f>
        <v>37168.35</v>
      </c>
      <c r="M25" s="89"/>
    </row>
    <row r="26" spans="1:13" s="32" customFormat="1" ht="36.75">
      <c r="A26" s="87" t="s">
        <v>200</v>
      </c>
      <c r="B26" s="87" t="s">
        <v>128</v>
      </c>
      <c r="C26" s="91" t="s">
        <v>201</v>
      </c>
      <c r="D26" s="87" t="s">
        <v>117</v>
      </c>
      <c r="E26" s="91" t="s">
        <v>119</v>
      </c>
      <c r="F26" s="91">
        <v>75000</v>
      </c>
      <c r="G26" s="91">
        <v>2152.5</v>
      </c>
      <c r="H26" s="91">
        <v>6309.38</v>
      </c>
      <c r="I26" s="91">
        <v>2280</v>
      </c>
      <c r="J26" s="90">
        <v>25</v>
      </c>
      <c r="K26" s="91">
        <v>10766.88</v>
      </c>
      <c r="L26" s="91">
        <v>64233.120000000003</v>
      </c>
      <c r="M26" s="39"/>
    </row>
    <row r="27" spans="1:13" ht="23.25">
      <c r="A27" s="94" t="s">
        <v>31</v>
      </c>
      <c r="B27" s="87"/>
      <c r="C27" s="92">
        <v>10</v>
      </c>
      <c r="D27" s="87"/>
      <c r="E27" s="87"/>
      <c r="F27" s="93">
        <f t="shared" ref="F27:L27" si="4">SUM(F17:F26)</f>
        <v>600000</v>
      </c>
      <c r="G27" s="93">
        <f t="shared" si="4"/>
        <v>17220</v>
      </c>
      <c r="H27" s="93">
        <f t="shared" si="4"/>
        <v>39663.79</v>
      </c>
      <c r="I27" s="93">
        <f t="shared" si="4"/>
        <v>18240</v>
      </c>
      <c r="J27" s="93">
        <f t="shared" si="4"/>
        <v>250</v>
      </c>
      <c r="K27" s="93">
        <f t="shared" si="4"/>
        <v>75373.790000000008</v>
      </c>
      <c r="L27" s="93">
        <f t="shared" si="4"/>
        <v>524626.21</v>
      </c>
    </row>
    <row r="28" spans="1:13" ht="21">
      <c r="A28" s="64"/>
      <c r="B28" s="65"/>
      <c r="C28" s="66"/>
      <c r="D28" s="67"/>
      <c r="E28" s="67"/>
      <c r="F28" s="68"/>
      <c r="G28" s="68"/>
      <c r="H28" s="68"/>
      <c r="I28" s="68"/>
      <c r="J28" s="68"/>
      <c r="K28" s="68"/>
      <c r="L28" s="68"/>
    </row>
    <row r="29" spans="1:13" ht="21">
      <c r="A29" s="64"/>
      <c r="B29" s="65"/>
      <c r="C29" s="66"/>
      <c r="D29" s="67"/>
      <c r="E29" s="67"/>
      <c r="F29" s="68"/>
      <c r="G29" s="68"/>
      <c r="H29" s="68"/>
      <c r="I29" s="68"/>
      <c r="J29" s="68"/>
      <c r="K29" s="68"/>
      <c r="L29" s="68"/>
    </row>
    <row r="30" spans="1:13" ht="21">
      <c r="A30" s="64"/>
      <c r="B30" s="65"/>
      <c r="C30" s="66"/>
      <c r="D30" s="67"/>
      <c r="E30" s="67"/>
      <c r="F30" s="68"/>
      <c r="G30" s="68"/>
      <c r="H30" s="68"/>
      <c r="I30" s="68"/>
      <c r="J30" s="68"/>
      <c r="K30" s="68"/>
      <c r="L30" s="68"/>
    </row>
    <row r="31" spans="1:13" ht="21">
      <c r="A31" s="64"/>
      <c r="B31" s="65"/>
      <c r="C31" s="66"/>
      <c r="D31" s="67"/>
      <c r="E31" s="67"/>
      <c r="F31" s="68"/>
      <c r="G31" s="68"/>
      <c r="H31" s="68"/>
      <c r="I31" s="68"/>
      <c r="J31" s="68"/>
      <c r="K31" s="68"/>
      <c r="L31" s="68"/>
    </row>
    <row r="32" spans="1:13" ht="21">
      <c r="A32" s="64"/>
      <c r="B32" s="65"/>
      <c r="C32" s="66"/>
      <c r="D32" s="67"/>
      <c r="E32" s="67"/>
      <c r="F32" s="68"/>
      <c r="G32" s="68"/>
      <c r="H32" s="68"/>
      <c r="I32" s="68"/>
      <c r="J32" s="68"/>
      <c r="K32" s="68"/>
      <c r="L32" s="68"/>
    </row>
    <row r="33" spans="1:12" ht="21">
      <c r="A33" s="64"/>
      <c r="B33" s="65"/>
      <c r="C33" s="66"/>
      <c r="D33" s="67"/>
      <c r="E33" s="67"/>
      <c r="F33" s="68"/>
      <c r="G33" s="68"/>
      <c r="H33" s="68"/>
      <c r="I33" s="68"/>
      <c r="J33" s="68"/>
      <c r="K33" s="68"/>
      <c r="L33" s="68"/>
    </row>
    <row r="34" spans="1:12" ht="21">
      <c r="A34" s="64"/>
      <c r="B34" s="65"/>
      <c r="C34" s="66"/>
      <c r="D34" s="67"/>
      <c r="E34" s="67"/>
      <c r="F34" s="68"/>
      <c r="G34" s="68"/>
      <c r="H34" s="68"/>
      <c r="I34" s="68"/>
      <c r="J34" s="68"/>
      <c r="K34" s="68"/>
      <c r="L34" s="68"/>
    </row>
    <row r="44" spans="1:12" ht="18.75">
      <c r="B44" s="13"/>
      <c r="D44" s="121"/>
      <c r="E44" s="121"/>
      <c r="F44" s="121"/>
    </row>
    <row r="45" spans="1:12" ht="23.25" customHeight="1">
      <c r="B45" s="14"/>
      <c r="D45" s="122"/>
      <c r="E45" s="122"/>
      <c r="F45" s="122"/>
    </row>
    <row r="51" ht="27" customHeight="1"/>
  </sheetData>
  <autoFilter ref="A2:L16" xr:uid="{EF4D97E3-E71D-4DFA-B285-DE4BE53421ED}">
    <filterColumn colId="0" showButton="0"/>
    <filterColumn colId="1" showButton="0"/>
    <filterColumn colId="2" showButton="0"/>
    <filterColumn colId="3" showButton="0"/>
    <filterColumn colId="5" showButton="0"/>
    <filterColumn colId="6" showButton="0"/>
    <filterColumn colId="7" showButton="0"/>
    <filterColumn colId="8" showButton="0"/>
    <filterColumn colId="9" showButton="0"/>
    <filterColumn colId="10" showButton="0"/>
    <filterColumn colId="11" showButton="0"/>
  </autoFilter>
  <mergeCells count="3">
    <mergeCell ref="D44:F44"/>
    <mergeCell ref="D45:F45"/>
    <mergeCell ref="A3:L15"/>
  </mergeCells>
  <pageMargins left="0.56000000000000005" right="0.25" top="0.75" bottom="0.75" header="0.3" footer="0.3"/>
  <pageSetup paperSize="212" scale="49" fitToHeight="0" orientation="landscape" r:id="rId1"/>
  <drawing r:id="rId2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>
    <pageSetUpPr fitToPage="1"/>
  </sheetPr>
  <dimension ref="A1:H36"/>
  <sheetViews>
    <sheetView zoomScale="89" zoomScaleNormal="89" zoomScaleSheetLayoutView="55" workbookViewId="0">
      <selection activeCell="H15" sqref="H15"/>
    </sheetView>
  </sheetViews>
  <sheetFormatPr baseColWidth="10" defaultRowHeight="15"/>
  <cols>
    <col min="1" max="1" width="38.5703125" customWidth="1"/>
    <col min="2" max="2" width="15.5703125" customWidth="1"/>
    <col min="3" max="3" width="30.7109375" customWidth="1"/>
    <col min="4" max="4" width="12.5703125" customWidth="1"/>
    <col min="5" max="5" width="17.28515625" customWidth="1"/>
    <col min="6" max="6" width="18.42578125" customWidth="1"/>
  </cols>
  <sheetData>
    <row r="1" spans="1:8" ht="15" customHeight="1">
      <c r="A1" s="123" t="s">
        <v>211</v>
      </c>
      <c r="B1" s="124"/>
      <c r="C1" s="124"/>
      <c r="D1" s="124"/>
      <c r="E1" s="124"/>
      <c r="F1" s="125"/>
    </row>
    <row r="2" spans="1:8" ht="15" customHeight="1">
      <c r="A2" s="126"/>
      <c r="B2" s="127"/>
      <c r="C2" s="127"/>
      <c r="D2" s="127"/>
      <c r="E2" s="127"/>
      <c r="F2" s="128"/>
    </row>
    <row r="3" spans="1:8" ht="15" customHeight="1">
      <c r="A3" s="126"/>
      <c r="B3" s="127"/>
      <c r="C3" s="127"/>
      <c r="D3" s="127"/>
      <c r="E3" s="127"/>
      <c r="F3" s="128"/>
    </row>
    <row r="4" spans="1:8" ht="15" customHeight="1">
      <c r="A4" s="126"/>
      <c r="B4" s="127"/>
      <c r="C4" s="127"/>
      <c r="D4" s="127"/>
      <c r="E4" s="127"/>
      <c r="F4" s="128"/>
    </row>
    <row r="5" spans="1:8" ht="15" customHeight="1">
      <c r="A5" s="126"/>
      <c r="B5" s="127"/>
      <c r="C5" s="127"/>
      <c r="D5" s="127"/>
      <c r="E5" s="127"/>
      <c r="F5" s="128"/>
    </row>
    <row r="6" spans="1:8" ht="15.75" customHeight="1">
      <c r="A6" s="129"/>
      <c r="B6" s="130"/>
      <c r="C6" s="130"/>
      <c r="D6" s="130"/>
      <c r="E6" s="130"/>
      <c r="F6" s="131"/>
    </row>
    <row r="7" spans="1:8" ht="15.75" customHeight="1">
      <c r="A7" s="23"/>
      <c r="B7" s="24"/>
      <c r="C7" s="24"/>
      <c r="D7" s="24"/>
      <c r="E7" s="24"/>
      <c r="F7" s="25"/>
    </row>
    <row r="8" spans="1:8" s="45" customFormat="1" ht="23.25">
      <c r="A8" s="44" t="s">
        <v>0</v>
      </c>
      <c r="B8" s="44" t="s">
        <v>29</v>
      </c>
      <c r="C8" s="44" t="s">
        <v>1</v>
      </c>
      <c r="D8" s="44" t="s">
        <v>118</v>
      </c>
      <c r="E8" s="44" t="s">
        <v>15</v>
      </c>
      <c r="F8" s="44" t="s">
        <v>30</v>
      </c>
    </row>
    <row r="9" spans="1:8" ht="21">
      <c r="A9" s="3" t="s">
        <v>32</v>
      </c>
      <c r="B9" s="3" t="s">
        <v>191</v>
      </c>
      <c r="C9" s="3" t="s">
        <v>33</v>
      </c>
      <c r="D9" s="3" t="s">
        <v>119</v>
      </c>
      <c r="E9" s="30">
        <v>20000</v>
      </c>
      <c r="F9" s="3" t="s">
        <v>197</v>
      </c>
    </row>
    <row r="10" spans="1:8" ht="21">
      <c r="A10" s="3" t="s">
        <v>85</v>
      </c>
      <c r="B10" s="3" t="s">
        <v>191</v>
      </c>
      <c r="C10" s="3" t="s">
        <v>84</v>
      </c>
      <c r="D10" s="3" t="s">
        <v>121</v>
      </c>
      <c r="E10" s="30">
        <v>100000</v>
      </c>
      <c r="F10" s="3" t="s">
        <v>197</v>
      </c>
    </row>
    <row r="11" spans="1:8" ht="21">
      <c r="A11" s="3" t="s">
        <v>34</v>
      </c>
      <c r="B11" s="3" t="s">
        <v>191</v>
      </c>
      <c r="C11" s="3" t="s">
        <v>33</v>
      </c>
      <c r="D11" s="3" t="s">
        <v>119</v>
      </c>
      <c r="E11" s="30">
        <v>20000</v>
      </c>
      <c r="F11" s="3" t="s">
        <v>197</v>
      </c>
    </row>
    <row r="12" spans="1:8" ht="21">
      <c r="A12" s="3" t="s">
        <v>96</v>
      </c>
      <c r="B12" s="3" t="s">
        <v>191</v>
      </c>
      <c r="C12" s="3" t="s">
        <v>97</v>
      </c>
      <c r="D12" s="3" t="s">
        <v>121</v>
      </c>
      <c r="E12" s="30">
        <v>35000</v>
      </c>
      <c r="F12" s="3" t="s">
        <v>197</v>
      </c>
      <c r="H12" s="29"/>
    </row>
    <row r="13" spans="1:8" ht="21">
      <c r="A13" s="3" t="s">
        <v>160</v>
      </c>
      <c r="B13" s="3" t="s">
        <v>191</v>
      </c>
      <c r="C13" s="3" t="s">
        <v>33</v>
      </c>
      <c r="D13" s="3" t="s">
        <v>119</v>
      </c>
      <c r="E13" s="30">
        <v>30000</v>
      </c>
      <c r="F13" s="3" t="s">
        <v>197</v>
      </c>
    </row>
    <row r="14" spans="1:8" ht="21">
      <c r="A14" s="20" t="s">
        <v>190</v>
      </c>
      <c r="B14" s="3" t="s">
        <v>191</v>
      </c>
      <c r="C14" s="3" t="s">
        <v>33</v>
      </c>
      <c r="D14" s="3" t="s">
        <v>119</v>
      </c>
      <c r="E14" s="30">
        <v>20000</v>
      </c>
      <c r="F14" s="3" t="s">
        <v>197</v>
      </c>
    </row>
    <row r="15" spans="1:8" ht="21">
      <c r="A15" s="57" t="s">
        <v>202</v>
      </c>
      <c r="B15" s="3" t="s">
        <v>191</v>
      </c>
      <c r="C15" s="3" t="s">
        <v>33</v>
      </c>
      <c r="D15" s="57" t="s">
        <v>121</v>
      </c>
      <c r="E15" s="58">
        <v>20000</v>
      </c>
      <c r="F15" s="3" t="s">
        <v>197</v>
      </c>
    </row>
    <row r="16" spans="1:8" ht="21">
      <c r="A16" s="20" t="s">
        <v>199</v>
      </c>
      <c r="B16" s="3" t="s">
        <v>191</v>
      </c>
      <c r="C16" s="3" t="s">
        <v>33</v>
      </c>
      <c r="D16" s="3" t="s">
        <v>119</v>
      </c>
      <c r="E16" s="30">
        <v>25000</v>
      </c>
      <c r="F16" s="3" t="s">
        <v>197</v>
      </c>
    </row>
    <row r="17" spans="1:6" ht="23.25">
      <c r="A17" s="21" t="s">
        <v>31</v>
      </c>
      <c r="B17" s="21"/>
      <c r="C17" s="55">
        <v>8</v>
      </c>
      <c r="D17" s="21"/>
      <c r="E17" s="41">
        <f>SUM(E9:E16)</f>
        <v>270000</v>
      </c>
      <c r="F17" s="21"/>
    </row>
    <row r="18" spans="1:6" ht="15.75" customHeight="1"/>
    <row r="19" spans="1:6" ht="15.75" customHeight="1"/>
    <row r="20" spans="1:6" ht="15.75" customHeight="1"/>
    <row r="21" spans="1:6" ht="15.75" customHeight="1"/>
    <row r="22" spans="1:6" ht="15.75" customHeight="1"/>
    <row r="23" spans="1:6" ht="14.25" customHeight="1"/>
    <row r="24" spans="1:6" ht="18.75">
      <c r="C24" s="132"/>
      <c r="D24" s="121"/>
    </row>
    <row r="25" spans="1:6" ht="18.75">
      <c r="C25" s="28"/>
      <c r="D25" s="26"/>
    </row>
    <row r="26" spans="1:6">
      <c r="C26" s="27"/>
      <c r="D26" s="27"/>
    </row>
    <row r="28" spans="1:6">
      <c r="C28" s="4"/>
      <c r="D28" s="4"/>
    </row>
    <row r="32" spans="1:6">
      <c r="C32" s="4"/>
      <c r="D32" s="4"/>
    </row>
    <row r="36" spans="1:1">
      <c r="A36" s="22"/>
    </row>
  </sheetData>
  <mergeCells count="2">
    <mergeCell ref="A1:F6"/>
    <mergeCell ref="C24:D24"/>
  </mergeCells>
  <printOptions horizontalCentered="1" gridLines="1"/>
  <pageMargins left="0.43307086614173229" right="0.98425196850393704" top="0.98425196850393704" bottom="1.0629921259842521" header="0.51181102362204722" footer="0.51181102362204722"/>
  <pageSetup scale="91" fitToHeight="0" orientation="landscape" r:id="rId1"/>
  <drawing r:id="rId2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o" ma:contentTypeID="0x010100BF8FDD715CBA4D438EE662393FBE4083" ma:contentTypeVersion="4" ma:contentTypeDescription="Crear nuevo documento." ma:contentTypeScope="" ma:versionID="9545af593cd86fb99f4e4cf1a45bb98a">
  <xsd:schema xmlns:xsd="http://www.w3.org/2001/XMLSchema" xmlns:xs="http://www.w3.org/2001/XMLSchema" xmlns:p="http://schemas.microsoft.com/office/2006/metadata/properties" xmlns:ns3="61d56389-2f32-453e-9fc7-50e162cbbf8f" targetNamespace="http://schemas.microsoft.com/office/2006/metadata/properties" ma:root="true" ma:fieldsID="8bb8f33c36c33d0e16f92ce04da3685a" ns3:_="">
    <xsd:import namespace="61d56389-2f32-453e-9fc7-50e162cbbf8f"/>
    <xsd:element name="properties">
      <xsd:complexType>
        <xsd:sequence>
          <xsd:element name="documentManagement">
            <xsd:complexType>
              <xsd:all>
                <xsd:element ref="ns3:MediaServiceMetadata" minOccurs="0"/>
                <xsd:element ref="ns3:MediaServiceFastMetadata" minOccurs="0"/>
                <xsd:element ref="ns3:MediaServiceObjectDetectorVersions" minOccurs="0"/>
                <xsd:element ref="ns3:MediaServiceSearchPropertie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61d56389-2f32-453e-9fc7-50e162cbbf8f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ObjectDetectorVersions" ma:index="10" nillable="true" ma:displayName="MediaServiceObjectDetectorVersions" ma:hidden="true" ma:indexed="true" ma:internalName="MediaServiceObjectDetectorVersions" ma:readOnly="true">
      <xsd:simpleType>
        <xsd:restriction base="dms:Text"/>
      </xsd:simpleType>
    </xsd:element>
    <xsd:element name="MediaServiceSearchProperties" ma:index="1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Tipo de contenido"/>
        <xsd:element ref="dc:title" minOccurs="0" maxOccurs="1" ma:index="4" ma:displayName="Título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3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/>
</p:properties>
</file>

<file path=customXml/itemProps1.xml><?xml version="1.0" encoding="utf-8"?>
<ds:datastoreItem xmlns:ds="http://schemas.openxmlformats.org/officeDocument/2006/customXml" ds:itemID="{F58180E8-618A-498A-BFBB-10981A5705F9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61d56389-2f32-453e-9fc7-50e162cbbf8f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schemas.openxmlformats.org/officeDocument/2006/customXml" ds:itemID="{74E3AF81-CB7B-410B-B6CB-701E91F89F72}">
  <ds:schemaRefs>
    <ds:schemaRef ds:uri="http://schemas.microsoft.com/sharepoint/v3/contenttype/forms"/>
  </ds:schemaRefs>
</ds:datastoreItem>
</file>

<file path=customXml/itemProps3.xml><?xml version="1.0" encoding="utf-8"?>
<ds:datastoreItem xmlns:ds="http://schemas.openxmlformats.org/officeDocument/2006/customXml" ds:itemID="{B93A6F83-E438-4219-9231-65A0094B13BD}">
  <ds:schemaRefs>
    <ds:schemaRef ds:uri="http://schemas.openxmlformats.org/package/2006/metadata/core-properties"/>
    <ds:schemaRef ds:uri="http://www.w3.org/XML/1998/namespace"/>
    <ds:schemaRef ds:uri="http://purl.org/dc/elements/1.1/"/>
    <ds:schemaRef ds:uri="http://schemas.microsoft.com/office/2006/documentManagement/types"/>
    <ds:schemaRef ds:uri="http://purl.org/dc/dcmitype/"/>
    <ds:schemaRef ds:uri="http://purl.org/dc/terms/"/>
    <ds:schemaRef ds:uri="http://schemas.microsoft.com/office/infopath/2007/PartnerControls"/>
    <ds:schemaRef ds:uri="61d56389-2f32-453e-9fc7-50e162cbbf8f"/>
    <ds:schemaRef ds:uri="http://schemas.microsoft.com/office/2006/metadata/properties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Hojas de cálculo</vt:lpstr>
      </vt:variant>
      <vt:variant>
        <vt:i4>3</vt:i4>
      </vt:variant>
      <vt:variant>
        <vt:lpstr>Rangos con nombre</vt:lpstr>
      </vt:variant>
      <vt:variant>
        <vt:i4>2</vt:i4>
      </vt:variant>
    </vt:vector>
  </HeadingPairs>
  <TitlesOfParts>
    <vt:vector size="5" baseType="lpstr">
      <vt:lpstr>FIJO</vt:lpstr>
      <vt:lpstr>PERSONAL TEMPORAL </vt:lpstr>
      <vt:lpstr>PERSONAL VIGILANCIA</vt:lpstr>
      <vt:lpstr>FIJO!Área_de_impresión</vt:lpstr>
      <vt:lpstr>'PERSONAL VIGILANCIA'!Área_de_impresión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Indhira</dc:creator>
  <cp:lastModifiedBy>Lic. Luisa Féliz</cp:lastModifiedBy>
  <cp:lastPrinted>2025-06-05T18:19:57Z</cp:lastPrinted>
  <dcterms:created xsi:type="dcterms:W3CDTF">2019-11-01T14:33:44Z</dcterms:created>
  <dcterms:modified xsi:type="dcterms:W3CDTF">2025-06-05T18:20:15Z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ontentTypeId">
    <vt:lpwstr>0x010100BF8FDD715CBA4D438EE662393FBE4083</vt:lpwstr>
  </property>
</Properties>
</file>