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4\JULIO 2024\"/>
    </mc:Choice>
  </mc:AlternateContent>
  <xr:revisionPtr revIDLastSave="0" documentId="13_ncr:1_{5E336DC4-7E82-4858-AB0A-1A5CCB1AC2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JULIO  2024" sheetId="4" r:id="rId1"/>
  </sheets>
  <definedNames>
    <definedName name="_xlnm.Print_Area" localSheetId="0">'EJECUCION JULIO  2024'!$A$1:$K$119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" i="4" l="1"/>
  <c r="D61" i="4"/>
  <c r="D60" i="4"/>
  <c r="B60" i="4"/>
  <c r="K73" i="4"/>
  <c r="K84" i="4" s="1"/>
  <c r="K42" i="4"/>
  <c r="K33" i="4"/>
  <c r="J73" i="4"/>
  <c r="J84" i="4" s="1"/>
  <c r="J42" i="4"/>
  <c r="J33" i="4"/>
  <c r="I50" i="4"/>
  <c r="I73" i="4" s="1"/>
  <c r="I84" i="4" s="1"/>
  <c r="I42" i="4"/>
  <c r="I33" i="4"/>
  <c r="H50" i="4"/>
  <c r="H73" i="4" s="1"/>
  <c r="H84" i="4" s="1"/>
  <c r="H42" i="4"/>
  <c r="H33" i="4"/>
  <c r="G50" i="4"/>
  <c r="G73" i="4" s="1"/>
  <c r="G84" i="4" s="1"/>
  <c r="G42" i="4"/>
  <c r="G33" i="4"/>
  <c r="F50" i="4"/>
  <c r="F73" i="4" s="1"/>
  <c r="F84" i="4" s="1"/>
  <c r="F42" i="4"/>
  <c r="F33" i="4"/>
  <c r="F24" i="4"/>
  <c r="B9" i="4"/>
  <c r="D8" i="4"/>
  <c r="C50" i="4"/>
  <c r="C42" i="4"/>
  <c r="D42" i="4"/>
  <c r="E42" i="4"/>
  <c r="C33" i="4"/>
  <c r="E33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B24" i="4"/>
  <c r="D33" i="4" l="1"/>
  <c r="D24" i="4"/>
  <c r="D14" i="4"/>
  <c r="E73" i="4"/>
  <c r="E84" i="4" s="1"/>
  <c r="D9" i="4"/>
  <c r="C83" i="4"/>
  <c r="B50" i="4"/>
  <c r="B42" i="4"/>
  <c r="B33" i="4"/>
  <c r="B14" i="4"/>
  <c r="B81" i="4"/>
  <c r="B78" i="4"/>
  <c r="B75" i="4"/>
  <c r="B83" i="4" l="1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</calcChain>
</file>

<file path=xl/sharedStrings.xml><?xml version="1.0" encoding="utf-8"?>
<sst xmlns="http://schemas.openxmlformats.org/spreadsheetml/2006/main" count="109" uniqueCount="109">
  <si>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</si>
  <si>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</si>
  <si>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</si>
  <si>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</si>
  <si>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</si>
  <si>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</si>
  <si>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</si>
  <si>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</si>
  <si>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</si>
  <si>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</si>
  <si>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</si>
  <si>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</si>
  <si>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</si>
  <si>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</si>
  <si>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</si>
  <si>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</si>
  <si>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</si>
  <si>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</si>
  <si>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</si>
  <si>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</si>
  <si>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</si>
  <si>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</si>
  <si>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</si>
  <si>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</si>
  <si>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</si>
  <si>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</si>
  <si>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</si>
  <si>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</si>
  <si>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</si>
  <si>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</si>
  <si>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</si>
  <si>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</si>
  <si>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</si>
  <si>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</si>
  <si>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</si>
  <si>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</si>
  <si>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</si>
  <si>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</si>
  <si>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</si>
  <si>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</si>
  <si>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</si>
  <si>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</si>
  <si>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</si>
  <si>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</si>
  <si>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</si>
  <si>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</si>
  <si>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</si>
  <si>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</si>
  <si>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</si>
  <si>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</si>
  <si>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</si>
  <si>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</si>
  <si>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</si>
  <si>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</si>
  <si>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</si>
  <si>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</si>
  <si>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</si>
  <si>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</si>
  <si>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</si>
  <si>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</si>
  <si>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</si>
  <si>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</si>
  <si>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</si>
  <si>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</si>
  <si>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</si>
  <si>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</si>
  <si>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</si>
  <si>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</si>
  <si>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</si>
  <si>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</si>
  <si>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</si>
  <si>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</si>
  <si>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</si>
  <si>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</si>
  <si>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</si>
  <si>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</si>
  <si>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</si>
  <si>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</si>
  <si>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</si>
  <si>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</si>
  <si>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</si>
  <si>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</si>
  <si>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</si>
  <si>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</si>
  <si>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</si>
  <si>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</si>
  <si>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</si>
  <si>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</si>
  <si>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</si>
  <si>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</si>
  <si>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</si>
  <si>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</si>
  <si>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</si>
  <si>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</si>
  <si>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</si>
  <si>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</si>
  <si>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</si>
  <si>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</si>
  <si>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Prespuesto Aprobado 2024</t>
  </si>
  <si>
    <t>Febrero</t>
  </si>
  <si>
    <t>Marzo</t>
  </si>
  <si>
    <t>Abril</t>
  </si>
  <si>
    <t>MAYO</t>
  </si>
  <si>
    <t>JUNIO</t>
  </si>
  <si>
    <t xml:space="preserve">                                                                                         Consejo de Coordinación Zona Especial Desarrollo Fronterizo (CCDF)</t>
  </si>
  <si>
    <t>JULIO</t>
  </si>
  <si>
    <t xml:space="preserve">                                                                                        (En RD$)</t>
  </si>
  <si>
    <t xml:space="preserve">                                                                              Año 2024</t>
  </si>
  <si>
    <t xml:space="preserve">                                                                                                  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</si>
</sst>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2" borderId="0" xfId="2" applyFont="1" applyFill="1" applyAlignment="1">
      <alignment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64" fontId="22" fillId="0" borderId="1" xfId="1" applyFont="1" applyBorder="1" applyAlignment="1">
      <alignment horizontal="right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K381"/>
  <sheetViews>
    <sheetView showGridLines="0" tabSelected="1" showRuler="0" view="pageBreakPreview" topLeftCell="A20" zoomScale="80" zoomScaleNormal="70" zoomScaleSheetLayoutView="80" workbookViewId="0">
      <selection activeCell="K10" sqref="K10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11" width="20.7109375" style="16" customWidth="1"/>
  </cols>
  <sheetData>
    <row r="1" spans="1:11" ht="57" customHeight="1" x14ac:dyDescent="0.25"/>
    <row r="2" spans="1:11" ht="71.25" customHeight="1" x14ac:dyDescent="0.2">
      <c r="A2" s="69" t="s">
        <v>104</v>
      </c>
      <c r="B2" s="69"/>
      <c r="C2" s="69"/>
      <c r="D2" s="69"/>
      <c r="E2" s="69"/>
      <c r="F2" s="66"/>
      <c r="G2" s="66"/>
      <c r="H2" s="66"/>
      <c r="I2" s="66"/>
      <c r="J2" s="66"/>
      <c r="K2" s="66"/>
    </row>
    <row r="3" spans="1:11" ht="19.5" customHeight="1" x14ac:dyDescent="0.3">
      <c r="A3" s="70" t="s">
        <v>107</v>
      </c>
      <c r="B3" s="70"/>
      <c r="C3" s="70"/>
      <c r="D3" s="70"/>
      <c r="E3" s="70"/>
      <c r="F3" s="66"/>
      <c r="G3" s="66"/>
      <c r="H3" s="66"/>
      <c r="I3" s="66"/>
      <c r="J3" s="66"/>
      <c r="K3" s="66"/>
    </row>
    <row r="4" spans="1:11" ht="27" customHeight="1" x14ac:dyDescent="0.2">
      <c r="A4" s="67" t="s">
        <v>108</v>
      </c>
      <c r="B4" s="67"/>
      <c r="C4" s="67"/>
      <c r="D4" s="67"/>
      <c r="E4" s="67"/>
      <c r="F4"/>
      <c r="G4"/>
      <c r="H4"/>
      <c r="I4"/>
      <c r="J4"/>
      <c r="K4"/>
    </row>
    <row r="5" spans="1:11" ht="13.5" customHeight="1" x14ac:dyDescent="0.2">
      <c r="A5" s="71" t="s">
        <v>106</v>
      </c>
      <c r="B5" s="71"/>
      <c r="C5" s="71"/>
      <c r="D5" s="71"/>
      <c r="E5" s="71"/>
      <c r="F5" s="66"/>
      <c r="G5" s="66"/>
      <c r="H5" s="66"/>
      <c r="I5" s="66"/>
      <c r="J5" s="66"/>
      <c r="K5" s="66"/>
    </row>
    <row r="6" spans="1:11" ht="11.25" customHeight="1" thickBot="1" x14ac:dyDescent="0.3">
      <c r="A6" s="1"/>
      <c r="B6" s="10"/>
      <c r="C6" s="10"/>
    </row>
    <row r="7" spans="1:11" ht="32.25" thickBot="1" x14ac:dyDescent="0.25">
      <c r="A7" s="62" t="s">
        <v>0</v>
      </c>
      <c r="B7" s="63" t="s">
        <v>98</v>
      </c>
      <c r="C7" s="64" t="s">
        <v>86</v>
      </c>
      <c r="D7" s="63" t="s">
        <v>87</v>
      </c>
      <c r="E7" s="65" t="s">
        <v>88</v>
      </c>
      <c r="F7" s="65" t="s">
        <v>99</v>
      </c>
      <c r="G7" s="65" t="s">
        <v>100</v>
      </c>
      <c r="H7" s="65" t="s">
        <v>101</v>
      </c>
      <c r="I7" s="65" t="s">
        <v>102</v>
      </c>
      <c r="J7" s="65" t="s">
        <v>103</v>
      </c>
      <c r="K7" s="65" t="s">
        <v>105</v>
      </c>
    </row>
    <row r="8" spans="1:11" ht="15.75" thickBot="1" x14ac:dyDescent="0.25">
      <c r="A8" s="22" t="s">
        <v>1</v>
      </c>
      <c r="B8" s="23">
        <v>83832626</v>
      </c>
      <c r="C8" s="23">
        <f t="shared" ref="C8" si="0">SUM(C9+C14+C24+C33+C42+C50+C60+C65)</f>
        <v>0</v>
      </c>
      <c r="D8" s="23">
        <f>+B8</f>
        <v>83832626</v>
      </c>
      <c r="E8" s="23">
        <v>5001923.88</v>
      </c>
      <c r="F8" s="23">
        <v>5750295.9699999997</v>
      </c>
      <c r="G8" s="23">
        <v>5407669.1600000001</v>
      </c>
      <c r="H8" s="23">
        <v>6097203.3499999996</v>
      </c>
      <c r="I8" s="23">
        <v>5382799.3700000001</v>
      </c>
      <c r="J8" s="23">
        <v>9212701.3900000006</v>
      </c>
      <c r="K8" s="23">
        <v>6392535.1699999999</v>
      </c>
    </row>
    <row r="9" spans="1:11" ht="15.75" thickBot="1" x14ac:dyDescent="0.25">
      <c r="A9" s="24" t="s">
        <v>2</v>
      </c>
      <c r="B9" s="23">
        <f>SUM(B10:B13)</f>
        <v>64745126</v>
      </c>
      <c r="C9" s="25"/>
      <c r="D9" s="23">
        <f>SUM(B9:C9)</f>
        <v>64745126</v>
      </c>
      <c r="E9" s="23">
        <v>4557612.97</v>
      </c>
      <c r="F9" s="23">
        <v>4700841.67</v>
      </c>
      <c r="G9" s="23">
        <v>4543429.91</v>
      </c>
      <c r="H9" s="23">
        <v>4543429.91</v>
      </c>
      <c r="I9" s="23">
        <v>4522691.55</v>
      </c>
      <c r="J9" s="23">
        <v>7954320.5099999998</v>
      </c>
      <c r="K9" s="23">
        <v>4629570.51</v>
      </c>
    </row>
    <row r="10" spans="1:11" ht="23.25" customHeight="1" x14ac:dyDescent="0.2">
      <c r="A10" s="26" t="s">
        <v>3</v>
      </c>
      <c r="B10" s="27">
        <v>52000000</v>
      </c>
      <c r="C10" s="28">
        <v>-1400000</v>
      </c>
      <c r="D10" s="29">
        <f>SUM(B10:C10)</f>
        <v>50600000</v>
      </c>
      <c r="E10" s="30">
        <v>3743850</v>
      </c>
      <c r="F10" s="30">
        <v>3894989.36</v>
      </c>
      <c r="G10" s="30">
        <v>3730850</v>
      </c>
      <c r="H10" s="30">
        <v>3730850</v>
      </c>
      <c r="I10" s="30">
        <v>3715616.04</v>
      </c>
      <c r="J10" s="30">
        <v>3744850</v>
      </c>
      <c r="K10" s="30">
        <v>3744850</v>
      </c>
    </row>
    <row r="11" spans="1:11" ht="14.25" x14ac:dyDescent="0.2">
      <c r="A11" s="26" t="s">
        <v>4</v>
      </c>
      <c r="B11" s="31">
        <v>5185126</v>
      </c>
      <c r="C11" s="28">
        <v>1720000</v>
      </c>
      <c r="D11" s="29">
        <f>SUM(B11:C11)</f>
        <v>6905126</v>
      </c>
      <c r="E11" s="30">
        <v>250000</v>
      </c>
      <c r="F11" s="30">
        <v>250000</v>
      </c>
      <c r="G11" s="30">
        <v>250000</v>
      </c>
      <c r="H11" s="30">
        <v>250000</v>
      </c>
      <c r="I11" s="30">
        <v>250000</v>
      </c>
      <c r="J11" s="30">
        <v>3644750</v>
      </c>
      <c r="K11" s="30">
        <v>320000</v>
      </c>
    </row>
    <row r="12" spans="1:11" ht="14.25" x14ac:dyDescent="0.2">
      <c r="A12" s="26" t="s">
        <v>5</v>
      </c>
      <c r="B12" s="32">
        <v>160000</v>
      </c>
      <c r="C12" s="28"/>
      <c r="D12" s="29">
        <f>SUM(B12:C12)</f>
        <v>160000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</row>
    <row r="13" spans="1:11" ht="15" thickBot="1" x14ac:dyDescent="0.25">
      <c r="A13" s="26" t="s">
        <v>6</v>
      </c>
      <c r="B13" s="33">
        <v>7400000</v>
      </c>
      <c r="C13" s="34">
        <v>-320000</v>
      </c>
      <c r="D13" s="29">
        <f>SUM(B13:C13)</f>
        <v>7080000</v>
      </c>
      <c r="E13" s="30">
        <v>563762.97</v>
      </c>
      <c r="F13" s="30">
        <v>555852.31000000006</v>
      </c>
      <c r="G13" s="30">
        <v>562579.91</v>
      </c>
      <c r="H13" s="30">
        <v>562579.91</v>
      </c>
      <c r="I13" s="30">
        <v>557075.51</v>
      </c>
      <c r="J13" s="30">
        <v>564720.51</v>
      </c>
      <c r="K13" s="30">
        <v>564720.51</v>
      </c>
    </row>
    <row r="14" spans="1:11" ht="15.75" thickBot="1" x14ac:dyDescent="0.25">
      <c r="A14" s="24" t="s">
        <v>7</v>
      </c>
      <c r="B14" s="23">
        <f>SUM(B15:B23)</f>
        <v>10642500</v>
      </c>
      <c r="C14" s="23">
        <f t="shared" ref="C14:D14" si="1">SUM(C15:C23)</f>
        <v>0</v>
      </c>
      <c r="D14" s="23">
        <f t="shared" si="1"/>
        <v>10642500</v>
      </c>
      <c r="E14" s="23">
        <f>SUM(E15:E23)</f>
        <v>116310.91</v>
      </c>
      <c r="F14" s="23">
        <v>680965.21</v>
      </c>
      <c r="G14" s="23">
        <v>519403.26</v>
      </c>
      <c r="H14" s="23">
        <v>684973.44</v>
      </c>
      <c r="I14" s="23">
        <v>293219.77</v>
      </c>
      <c r="J14" s="23">
        <v>327316.51</v>
      </c>
      <c r="K14" s="23">
        <v>1762964.66</v>
      </c>
    </row>
    <row r="15" spans="1:11" ht="14.25" x14ac:dyDescent="0.2">
      <c r="A15" s="26" t="s">
        <v>8</v>
      </c>
      <c r="B15" s="27">
        <v>2110000</v>
      </c>
      <c r="C15" s="28">
        <v>-20000</v>
      </c>
      <c r="D15" s="29">
        <f>+B15+C15</f>
        <v>2090000</v>
      </c>
      <c r="E15" s="30">
        <v>116310.91</v>
      </c>
      <c r="F15" s="30">
        <v>72355.210000000006</v>
      </c>
      <c r="G15" s="30">
        <v>121828.22</v>
      </c>
      <c r="H15" s="30">
        <v>214026.68</v>
      </c>
      <c r="I15" s="30">
        <v>211584.41</v>
      </c>
      <c r="J15" s="30">
        <v>171243.51</v>
      </c>
      <c r="K15" s="30">
        <v>178134.87</v>
      </c>
    </row>
    <row r="16" spans="1:11" ht="14.25" x14ac:dyDescent="0.2">
      <c r="A16" s="26" t="s">
        <v>9</v>
      </c>
      <c r="B16" s="31">
        <v>750000</v>
      </c>
      <c r="C16" s="28">
        <v>-280000</v>
      </c>
      <c r="D16" s="29">
        <f t="shared" ref="D16:D23" si="2">+B16+C16</f>
        <v>470000</v>
      </c>
      <c r="E16" s="30"/>
      <c r="F16" s="30"/>
      <c r="G16" s="30"/>
      <c r="H16" s="30"/>
      <c r="I16" s="30"/>
      <c r="J16" s="30">
        <v>25299.200000000001</v>
      </c>
      <c r="K16" s="30">
        <v>117414</v>
      </c>
    </row>
    <row r="17" spans="1:11" x14ac:dyDescent="0.25">
      <c r="A17" s="26" t="s">
        <v>10</v>
      </c>
      <c r="B17" s="31">
        <v>3100000</v>
      </c>
      <c r="C17" s="28"/>
      <c r="D17" s="29">
        <f t="shared" si="2"/>
        <v>3100000</v>
      </c>
      <c r="E17" s="30"/>
      <c r="F17" s="30">
        <v>417450</v>
      </c>
      <c r="G17" s="30"/>
      <c r="H17" s="30">
        <v>377950</v>
      </c>
      <c r="K17" s="30">
        <v>635300</v>
      </c>
    </row>
    <row r="18" spans="1:11" ht="14.25" x14ac:dyDescent="0.2">
      <c r="A18" s="26" t="s">
        <v>11</v>
      </c>
      <c r="B18" s="35">
        <v>100000</v>
      </c>
      <c r="C18" s="28"/>
      <c r="D18" s="29">
        <f t="shared" si="2"/>
        <v>100000</v>
      </c>
      <c r="E18" s="30"/>
      <c r="F18" s="30"/>
      <c r="G18" s="30"/>
      <c r="H18" s="30"/>
      <c r="I18" s="30"/>
      <c r="J18" s="30"/>
      <c r="K18" s="30"/>
    </row>
    <row r="19" spans="1:11" ht="14.25" x14ac:dyDescent="0.2">
      <c r="A19" s="26" t="s">
        <v>12</v>
      </c>
      <c r="B19" s="32">
        <v>900000</v>
      </c>
      <c r="C19" s="28"/>
      <c r="D19" s="29">
        <f t="shared" si="2"/>
        <v>900000</v>
      </c>
      <c r="E19" s="30"/>
      <c r="F19" s="30"/>
      <c r="G19" s="30">
        <v>160395.04</v>
      </c>
      <c r="H19" s="30"/>
      <c r="I19" s="30"/>
      <c r="J19" s="30"/>
      <c r="K19" s="30"/>
    </row>
    <row r="20" spans="1:11" ht="14.25" x14ac:dyDescent="0.2">
      <c r="A20" s="26" t="s">
        <v>13</v>
      </c>
      <c r="B20" s="35">
        <v>532500</v>
      </c>
      <c r="C20" s="28"/>
      <c r="D20" s="29">
        <f t="shared" si="2"/>
        <v>532500</v>
      </c>
      <c r="E20" s="30"/>
      <c r="F20" s="30"/>
      <c r="G20" s="30"/>
      <c r="H20" s="30"/>
      <c r="I20" s="30"/>
      <c r="J20" s="30"/>
      <c r="K20" s="30">
        <v>519802.74</v>
      </c>
    </row>
    <row r="21" spans="1:11" ht="28.5" x14ac:dyDescent="0.2">
      <c r="A21" s="26" t="s">
        <v>14</v>
      </c>
      <c r="B21" s="31">
        <v>500000</v>
      </c>
      <c r="C21" s="28">
        <v>400000</v>
      </c>
      <c r="D21" s="29">
        <f t="shared" si="2"/>
        <v>900000</v>
      </c>
      <c r="E21" s="30"/>
      <c r="F21" s="30"/>
      <c r="G21" s="30">
        <v>71980</v>
      </c>
      <c r="H21" s="30">
        <v>92996.76</v>
      </c>
      <c r="I21" s="30">
        <v>16089.3</v>
      </c>
      <c r="J21" s="30"/>
      <c r="K21" s="30">
        <v>250478.76</v>
      </c>
    </row>
    <row r="22" spans="1:11" ht="28.5" x14ac:dyDescent="0.2">
      <c r="A22" s="26" t="s">
        <v>15</v>
      </c>
      <c r="B22" s="31">
        <v>1150000</v>
      </c>
      <c r="C22" s="28">
        <v>-100000</v>
      </c>
      <c r="D22" s="29">
        <f t="shared" si="2"/>
        <v>1050000</v>
      </c>
      <c r="E22" s="30"/>
      <c r="F22" s="30"/>
      <c r="G22" s="30"/>
      <c r="H22" s="30"/>
      <c r="I22" s="30">
        <v>65546.06</v>
      </c>
      <c r="J22" s="30">
        <v>130773.5</v>
      </c>
      <c r="K22" s="30">
        <v>61834.29</v>
      </c>
    </row>
    <row r="23" spans="1:11" ht="15" thickBot="1" x14ac:dyDescent="0.25">
      <c r="A23" s="26" t="s">
        <v>16</v>
      </c>
      <c r="B23" s="33">
        <v>1500000</v>
      </c>
      <c r="C23" s="28"/>
      <c r="D23" s="29">
        <f t="shared" si="2"/>
        <v>1500000</v>
      </c>
      <c r="E23" s="30"/>
      <c r="F23" s="30">
        <v>191160</v>
      </c>
      <c r="G23" s="30">
        <v>165200</v>
      </c>
      <c r="H23" s="30"/>
      <c r="I23" s="30"/>
      <c r="J23" s="30"/>
      <c r="K23" s="30"/>
    </row>
    <row r="24" spans="1:11" ht="15.75" thickBot="1" x14ac:dyDescent="0.25">
      <c r="A24" s="24" t="s">
        <v>17</v>
      </c>
      <c r="B24" s="23">
        <f>SUM(B25:B32)</f>
        <v>8085000</v>
      </c>
      <c r="C24" s="23">
        <f t="shared" ref="C24" si="3">SUM(C25:C32)</f>
        <v>0</v>
      </c>
      <c r="D24" s="23">
        <f>+B24+C24</f>
        <v>8085000</v>
      </c>
      <c r="E24" s="23">
        <f>SUM(E25:E32)</f>
        <v>328000</v>
      </c>
      <c r="F24" s="23">
        <f>SUM(F25:F32)</f>
        <v>328000</v>
      </c>
      <c r="G24" s="23">
        <v>344835.99</v>
      </c>
      <c r="H24" s="23">
        <v>868800</v>
      </c>
      <c r="I24" s="23">
        <v>523252.36</v>
      </c>
      <c r="J24" s="23">
        <v>931064.37</v>
      </c>
      <c r="K24" s="23"/>
    </row>
    <row r="25" spans="1:11" ht="14.25" x14ac:dyDescent="0.2">
      <c r="A25" s="26" t="s">
        <v>18</v>
      </c>
      <c r="B25" s="27">
        <v>500000</v>
      </c>
      <c r="C25" s="28"/>
      <c r="D25" s="29">
        <f>+B25+C25</f>
        <v>500000</v>
      </c>
      <c r="E25" s="30"/>
      <c r="F25" s="30"/>
      <c r="G25" s="30">
        <v>147584.5</v>
      </c>
      <c r="H25" s="30"/>
      <c r="I25" s="30">
        <v>125060.8</v>
      </c>
      <c r="J25" s="30"/>
      <c r="K25" s="30"/>
    </row>
    <row r="26" spans="1:11" ht="14.25" x14ac:dyDescent="0.2">
      <c r="A26" s="26" t="s">
        <v>19</v>
      </c>
      <c r="B26" s="31">
        <v>250000</v>
      </c>
      <c r="C26" s="28"/>
      <c r="D26" s="29">
        <f t="shared" ref="D26:D41" si="4">+B26+C26</f>
        <v>250000</v>
      </c>
      <c r="E26" s="30"/>
      <c r="F26" s="30"/>
      <c r="G26" s="30"/>
      <c r="H26" s="30"/>
      <c r="I26" s="30">
        <v>7670</v>
      </c>
      <c r="J26" s="30"/>
      <c r="K26" s="30"/>
    </row>
    <row r="27" spans="1:11" ht="14.25" x14ac:dyDescent="0.2">
      <c r="A27" s="26" t="s">
        <v>76</v>
      </c>
      <c r="B27" s="31">
        <v>300000</v>
      </c>
      <c r="C27" s="28"/>
      <c r="D27" s="29">
        <f t="shared" si="4"/>
        <v>300000</v>
      </c>
      <c r="E27" s="30"/>
      <c r="F27" s="30"/>
      <c r="G27" s="30">
        <v>54580.9</v>
      </c>
      <c r="H27" s="30"/>
      <c r="I27" s="30">
        <v>29500</v>
      </c>
      <c r="J27" s="30"/>
      <c r="K27" s="30"/>
    </row>
    <row r="28" spans="1:11" ht="14.25" x14ac:dyDescent="0.2">
      <c r="A28" s="26" t="s">
        <v>20</v>
      </c>
      <c r="B28" s="32">
        <v>100000</v>
      </c>
      <c r="C28" s="28"/>
      <c r="D28" s="29">
        <f t="shared" si="4"/>
        <v>100000</v>
      </c>
      <c r="E28" s="30"/>
      <c r="F28" s="30"/>
      <c r="G28" s="30"/>
      <c r="H28" s="30"/>
      <c r="I28" s="30">
        <v>52042.95</v>
      </c>
      <c r="J28" s="30"/>
      <c r="K28" s="30"/>
    </row>
    <row r="29" spans="1:11" ht="14.25" x14ac:dyDescent="0.2">
      <c r="A29" s="26" t="s">
        <v>77</v>
      </c>
      <c r="B29" s="32">
        <v>325000</v>
      </c>
      <c r="C29" s="28"/>
      <c r="D29" s="29">
        <f t="shared" si="4"/>
        <v>325000</v>
      </c>
      <c r="E29" s="30"/>
      <c r="F29" s="30"/>
      <c r="G29" s="30">
        <v>63999.99</v>
      </c>
      <c r="H29" s="30"/>
      <c r="I29" s="30"/>
      <c r="J29" s="30"/>
      <c r="K29" s="30"/>
    </row>
    <row r="30" spans="1:11" ht="28.5" x14ac:dyDescent="0.2">
      <c r="A30" s="26" t="s">
        <v>21</v>
      </c>
      <c r="B30" s="31">
        <v>60000</v>
      </c>
      <c r="C30" s="28"/>
      <c r="D30" s="29">
        <f t="shared" si="4"/>
        <v>60000</v>
      </c>
      <c r="E30" s="30"/>
      <c r="F30" s="30"/>
      <c r="G30" s="30"/>
      <c r="H30" s="30"/>
      <c r="I30" s="30"/>
      <c r="J30" s="30"/>
      <c r="K30" s="30"/>
    </row>
    <row r="31" spans="1:11" ht="28.5" x14ac:dyDescent="0.2">
      <c r="A31" s="26" t="s">
        <v>22</v>
      </c>
      <c r="B31" s="31">
        <v>5150000</v>
      </c>
      <c r="C31" s="28"/>
      <c r="D31" s="29">
        <f t="shared" si="4"/>
        <v>5150000</v>
      </c>
      <c r="E31" s="30">
        <v>328000</v>
      </c>
      <c r="F31" s="30">
        <v>328000</v>
      </c>
      <c r="G31" s="30"/>
      <c r="H31" s="30">
        <v>868800</v>
      </c>
      <c r="I31" s="30"/>
      <c r="J31" s="30">
        <v>868800</v>
      </c>
      <c r="K31" s="30"/>
    </row>
    <row r="32" spans="1:11" ht="18.75" customHeight="1" thickBot="1" x14ac:dyDescent="0.25">
      <c r="A32" s="26" t="s">
        <v>23</v>
      </c>
      <c r="B32" s="33">
        <v>1400000</v>
      </c>
      <c r="C32" s="28"/>
      <c r="D32" s="29">
        <f t="shared" si="4"/>
        <v>1400000</v>
      </c>
      <c r="E32" s="30"/>
      <c r="F32" s="30"/>
      <c r="G32" s="30">
        <v>78670.600000000006</v>
      </c>
      <c r="H32" s="30"/>
      <c r="I32" s="30">
        <v>308978.61</v>
      </c>
      <c r="J32" s="30">
        <v>62264.37</v>
      </c>
      <c r="K32" s="30"/>
    </row>
    <row r="33" spans="1:11" ht="27" customHeight="1" thickBot="1" x14ac:dyDescent="0.25">
      <c r="A33" s="24" t="s">
        <v>24</v>
      </c>
      <c r="B33" s="23">
        <f>SUM(B34:B41)</f>
        <v>0</v>
      </c>
      <c r="C33" s="23">
        <f t="shared" ref="C33:E33" si="5">SUM(C34:C41)</f>
        <v>0</v>
      </c>
      <c r="D33" s="23">
        <f t="shared" si="5"/>
        <v>0</v>
      </c>
      <c r="E33" s="23">
        <f t="shared" si="5"/>
        <v>0</v>
      </c>
      <c r="F33" s="23">
        <f t="shared" ref="F33:G33" si="6">SUM(F34:F41)</f>
        <v>0</v>
      </c>
      <c r="G33" s="23">
        <f t="shared" si="6"/>
        <v>0</v>
      </c>
      <c r="H33" s="23">
        <f t="shared" ref="H33:I33" si="7">SUM(H34:H41)</f>
        <v>0</v>
      </c>
      <c r="I33" s="23">
        <f t="shared" si="7"/>
        <v>0</v>
      </c>
      <c r="J33" s="23">
        <f t="shared" ref="J33:K33" si="8">SUM(J34:J41)</f>
        <v>0</v>
      </c>
      <c r="K33" s="23">
        <f t="shared" si="8"/>
        <v>0</v>
      </c>
    </row>
    <row r="34" spans="1:11" ht="14.25" x14ac:dyDescent="0.2">
      <c r="A34" s="26" t="s">
        <v>25</v>
      </c>
      <c r="B34" s="36">
        <v>0</v>
      </c>
      <c r="C34" s="28">
        <v>0</v>
      </c>
      <c r="D34" s="29">
        <f t="shared" si="4"/>
        <v>0</v>
      </c>
      <c r="E34" s="30"/>
      <c r="F34" s="30"/>
      <c r="G34" s="30"/>
      <c r="H34" s="30"/>
      <c r="I34" s="30"/>
      <c r="J34" s="30"/>
      <c r="K34" s="30"/>
    </row>
    <row r="35" spans="1:11" ht="28.5" x14ac:dyDescent="0.2">
      <c r="A35" s="26" t="s">
        <v>26</v>
      </c>
      <c r="B35" s="32">
        <v>0</v>
      </c>
      <c r="C35" s="28">
        <v>0</v>
      </c>
      <c r="D35" s="29">
        <f t="shared" si="4"/>
        <v>0</v>
      </c>
      <c r="E35" s="30"/>
      <c r="F35" s="30"/>
      <c r="G35" s="30"/>
      <c r="H35" s="30"/>
      <c r="I35" s="30"/>
      <c r="J35" s="30"/>
      <c r="K35" s="30"/>
    </row>
    <row r="36" spans="1:11" ht="28.5" x14ac:dyDescent="0.2">
      <c r="A36" s="26" t="s">
        <v>27</v>
      </c>
      <c r="B36" s="32">
        <v>0</v>
      </c>
      <c r="C36" s="28">
        <v>0</v>
      </c>
      <c r="D36" s="29">
        <f t="shared" si="4"/>
        <v>0</v>
      </c>
      <c r="E36" s="30"/>
      <c r="F36" s="30"/>
      <c r="G36" s="30"/>
      <c r="H36" s="30"/>
      <c r="I36" s="30"/>
      <c r="J36" s="30"/>
      <c r="K36" s="30"/>
    </row>
    <row r="37" spans="1:11" ht="28.5" x14ac:dyDescent="0.2">
      <c r="A37" s="26" t="s">
        <v>28</v>
      </c>
      <c r="B37" s="32">
        <v>0</v>
      </c>
      <c r="C37" s="28">
        <v>0</v>
      </c>
      <c r="D37" s="29">
        <f t="shared" si="4"/>
        <v>0</v>
      </c>
      <c r="E37" s="30"/>
      <c r="F37" s="30"/>
      <c r="G37" s="30"/>
      <c r="H37" s="30"/>
      <c r="I37" s="30"/>
      <c r="J37" s="30"/>
      <c r="K37" s="30"/>
    </row>
    <row r="38" spans="1:11" ht="28.5" x14ac:dyDescent="0.2">
      <c r="A38" s="26" t="s">
        <v>29</v>
      </c>
      <c r="B38" s="32">
        <v>0</v>
      </c>
      <c r="C38" s="28">
        <v>0</v>
      </c>
      <c r="D38" s="29">
        <f t="shared" si="4"/>
        <v>0</v>
      </c>
      <c r="E38" s="30"/>
      <c r="F38" s="30"/>
      <c r="G38" s="30"/>
      <c r="H38" s="30"/>
      <c r="I38" s="30"/>
      <c r="J38" s="30"/>
      <c r="K38" s="30"/>
    </row>
    <row r="39" spans="1:11" ht="14.25" x14ac:dyDescent="0.2">
      <c r="A39" s="26" t="s">
        <v>30</v>
      </c>
      <c r="B39" s="32">
        <v>0</v>
      </c>
      <c r="C39" s="28">
        <v>0</v>
      </c>
      <c r="D39" s="29">
        <f t="shared" si="4"/>
        <v>0</v>
      </c>
      <c r="E39" s="30"/>
      <c r="F39" s="30"/>
      <c r="G39" s="30"/>
      <c r="H39" s="30"/>
      <c r="I39" s="30"/>
      <c r="J39" s="30"/>
      <c r="K39" s="30"/>
    </row>
    <row r="40" spans="1:11" ht="14.25" x14ac:dyDescent="0.2">
      <c r="A40" s="26" t="s">
        <v>31</v>
      </c>
      <c r="B40" s="32">
        <v>0</v>
      </c>
      <c r="C40" s="28">
        <v>0</v>
      </c>
      <c r="D40" s="29">
        <f t="shared" si="4"/>
        <v>0</v>
      </c>
      <c r="E40" s="30"/>
      <c r="F40" s="30"/>
      <c r="G40" s="30"/>
      <c r="H40" s="30"/>
      <c r="I40" s="30"/>
      <c r="J40" s="30"/>
      <c r="K40" s="30"/>
    </row>
    <row r="41" spans="1:11" ht="29.25" thickBot="1" x14ac:dyDescent="0.25">
      <c r="A41" s="26" t="s">
        <v>32</v>
      </c>
      <c r="B41" s="33">
        <v>0</v>
      </c>
      <c r="C41" s="28">
        <v>0</v>
      </c>
      <c r="D41" s="29">
        <f t="shared" si="4"/>
        <v>0</v>
      </c>
      <c r="E41" s="30"/>
      <c r="F41" s="30"/>
      <c r="G41" s="30"/>
      <c r="H41" s="30"/>
      <c r="I41" s="30"/>
      <c r="J41" s="30"/>
      <c r="K41" s="30"/>
    </row>
    <row r="42" spans="1:11" ht="15.75" thickBot="1" x14ac:dyDescent="0.25">
      <c r="A42" s="24" t="s">
        <v>33</v>
      </c>
      <c r="B42" s="23">
        <f>SUM(B43:B49)</f>
        <v>0</v>
      </c>
      <c r="C42" s="23">
        <f t="shared" ref="C42:E42" si="9">SUM(C43:C49)</f>
        <v>0</v>
      </c>
      <c r="D42" s="23">
        <f t="shared" si="9"/>
        <v>0</v>
      </c>
      <c r="E42" s="23">
        <f t="shared" si="9"/>
        <v>0</v>
      </c>
      <c r="F42" s="23">
        <f t="shared" ref="F42:G42" si="10">SUM(F43:F49)</f>
        <v>0</v>
      </c>
      <c r="G42" s="23">
        <f t="shared" si="10"/>
        <v>0</v>
      </c>
      <c r="H42" s="23">
        <f t="shared" ref="H42:I42" si="11">SUM(H43:H49)</f>
        <v>0</v>
      </c>
      <c r="I42" s="23">
        <f t="shared" si="11"/>
        <v>0</v>
      </c>
      <c r="J42" s="23">
        <f t="shared" ref="J42:K42" si="12">SUM(J43:J49)</f>
        <v>0</v>
      </c>
      <c r="K42" s="23">
        <f t="shared" si="12"/>
        <v>0</v>
      </c>
    </row>
    <row r="43" spans="1:11" ht="14.25" x14ac:dyDescent="0.2">
      <c r="A43" s="26" t="s">
        <v>34</v>
      </c>
      <c r="B43" s="36">
        <v>0</v>
      </c>
      <c r="C43" s="28">
        <v>0</v>
      </c>
      <c r="D43" s="30"/>
      <c r="E43" s="30"/>
      <c r="F43" s="30"/>
      <c r="G43" s="30"/>
      <c r="H43" s="30"/>
      <c r="I43" s="30"/>
      <c r="J43" s="30"/>
      <c r="K43" s="30"/>
    </row>
    <row r="44" spans="1:11" ht="29.25" thickBot="1" x14ac:dyDescent="0.25">
      <c r="A44" s="26" t="s">
        <v>35</v>
      </c>
      <c r="B44" s="37">
        <v>0</v>
      </c>
      <c r="C44" s="28">
        <v>0</v>
      </c>
      <c r="D44" s="30"/>
      <c r="E44" s="30"/>
      <c r="F44" s="30"/>
      <c r="G44" s="30"/>
      <c r="H44" s="30"/>
      <c r="I44" s="30"/>
      <c r="J44" s="30"/>
      <c r="K44" s="30"/>
    </row>
    <row r="45" spans="1:11" ht="29.25" hidden="1" thickBot="1" x14ac:dyDescent="0.25">
      <c r="A45" s="26" t="s">
        <v>36</v>
      </c>
      <c r="B45" s="38">
        <v>0</v>
      </c>
      <c r="C45" s="28">
        <v>0</v>
      </c>
      <c r="D45" s="30"/>
      <c r="E45" s="30"/>
      <c r="F45" s="30"/>
      <c r="G45" s="30"/>
      <c r="H45" s="30"/>
      <c r="I45" s="30"/>
      <c r="J45" s="30"/>
      <c r="K45" s="30"/>
    </row>
    <row r="46" spans="1:11" ht="29.25" thickBot="1" x14ac:dyDescent="0.25">
      <c r="A46" s="39" t="s">
        <v>37</v>
      </c>
      <c r="B46" s="40">
        <v>0</v>
      </c>
      <c r="C46" s="41">
        <v>0</v>
      </c>
      <c r="D46" s="30"/>
      <c r="E46" s="30"/>
      <c r="F46" s="30"/>
      <c r="G46" s="30"/>
      <c r="H46" s="30"/>
      <c r="I46" s="30"/>
      <c r="J46" s="30"/>
      <c r="K46" s="30"/>
    </row>
    <row r="47" spans="1:11" ht="28.5" x14ac:dyDescent="0.2">
      <c r="A47" s="42" t="s">
        <v>38</v>
      </c>
      <c r="B47" s="36">
        <v>0</v>
      </c>
      <c r="C47" s="41">
        <v>0</v>
      </c>
      <c r="D47" s="30"/>
      <c r="E47" s="30"/>
      <c r="F47" s="30"/>
      <c r="G47" s="30"/>
      <c r="H47" s="30"/>
      <c r="I47" s="30"/>
      <c r="J47" s="30"/>
      <c r="K47" s="30"/>
    </row>
    <row r="48" spans="1:11" ht="14.25" x14ac:dyDescent="0.2">
      <c r="A48" s="26" t="s">
        <v>39</v>
      </c>
      <c r="B48" s="36">
        <v>0</v>
      </c>
      <c r="C48" s="41">
        <v>0</v>
      </c>
      <c r="D48" s="30"/>
      <c r="E48" s="30"/>
      <c r="F48" s="30"/>
      <c r="G48" s="30"/>
      <c r="H48" s="30"/>
      <c r="I48" s="30"/>
      <c r="J48" s="30"/>
      <c r="K48" s="30"/>
    </row>
    <row r="49" spans="1:11" ht="29.25" thickBot="1" x14ac:dyDescent="0.25">
      <c r="A49" s="26" t="s">
        <v>40</v>
      </c>
      <c r="B49" s="29">
        <v>0</v>
      </c>
      <c r="C49" s="41">
        <v>0</v>
      </c>
      <c r="D49" s="30"/>
      <c r="E49" s="30"/>
      <c r="F49" s="30"/>
      <c r="G49" s="30"/>
      <c r="H49" s="30"/>
      <c r="I49" s="30"/>
      <c r="J49" s="30"/>
      <c r="K49" s="30"/>
    </row>
    <row r="50" spans="1:11" ht="15.75" thickBot="1" x14ac:dyDescent="0.25">
      <c r="A50" s="24" t="s">
        <v>41</v>
      </c>
      <c r="B50" s="23">
        <f>SUM(B51:B59)</f>
        <v>360000</v>
      </c>
      <c r="C50" s="43">
        <f>+C51+C52+C54+C55+C57+C56+C58+C59+C60+C61+C62+C63+C64+C65+C66+C67+C68+C69+C70</f>
        <v>0</v>
      </c>
      <c r="D50" s="23">
        <f>+B50+C50</f>
        <v>360000</v>
      </c>
      <c r="E50" s="44">
        <f t="shared" ref="E50:F50" si="13">SUM(E51:E58,E59)</f>
        <v>0</v>
      </c>
      <c r="F50" s="44">
        <f t="shared" si="13"/>
        <v>0</v>
      </c>
      <c r="G50" s="44">
        <f t="shared" ref="G50:H50" si="14">SUM(G51:G58,G59)</f>
        <v>0</v>
      </c>
      <c r="H50" s="44">
        <f t="shared" si="14"/>
        <v>0</v>
      </c>
      <c r="I50" s="44">
        <f t="shared" ref="I50" si="15">SUM(I51:I58,I59)</f>
        <v>43635.69</v>
      </c>
      <c r="J50" s="44"/>
      <c r="K50" s="44"/>
    </row>
    <row r="51" spans="1:11" ht="14.25" x14ac:dyDescent="0.2">
      <c r="A51" s="26" t="s">
        <v>42</v>
      </c>
      <c r="B51" s="27">
        <v>210000</v>
      </c>
      <c r="C51" s="41"/>
      <c r="D51" s="29">
        <f>+B51+C51</f>
        <v>210000</v>
      </c>
      <c r="E51" s="30"/>
      <c r="F51" s="30"/>
      <c r="G51" s="30"/>
      <c r="H51" s="30"/>
      <c r="I51" s="30">
        <v>43635.69</v>
      </c>
      <c r="J51" s="30"/>
      <c r="K51" s="30"/>
    </row>
    <row r="52" spans="1:11" ht="28.5" x14ac:dyDescent="0.2">
      <c r="A52" s="26" t="s">
        <v>78</v>
      </c>
      <c r="B52" s="31">
        <v>110000</v>
      </c>
      <c r="C52" s="41"/>
      <c r="D52" s="29">
        <f t="shared" ref="D52:D58" si="16">+B52+C52</f>
        <v>110000</v>
      </c>
      <c r="E52" s="30"/>
      <c r="F52" s="30"/>
      <c r="G52" s="30"/>
      <c r="H52" s="30"/>
      <c r="I52" s="30"/>
      <c r="J52" s="30"/>
      <c r="K52" s="30"/>
    </row>
    <row r="53" spans="1:11" ht="14.25" x14ac:dyDescent="0.2">
      <c r="A53" s="26" t="s">
        <v>43</v>
      </c>
      <c r="B53" s="32">
        <v>0</v>
      </c>
      <c r="C53" s="41">
        <v>0</v>
      </c>
      <c r="D53" s="29">
        <f t="shared" si="16"/>
        <v>0</v>
      </c>
      <c r="E53" s="30"/>
      <c r="F53" s="30"/>
      <c r="G53" s="30"/>
      <c r="H53" s="30"/>
      <c r="I53" s="30"/>
      <c r="J53" s="30"/>
      <c r="K53" s="30"/>
    </row>
    <row r="54" spans="1:11" ht="28.5" x14ac:dyDescent="0.2">
      <c r="A54" s="26" t="s">
        <v>44</v>
      </c>
      <c r="B54" s="32">
        <v>0</v>
      </c>
      <c r="C54" s="41">
        <v>0</v>
      </c>
      <c r="D54" s="29">
        <f t="shared" si="16"/>
        <v>0</v>
      </c>
      <c r="E54" s="30"/>
      <c r="F54" s="30"/>
      <c r="G54" s="30"/>
      <c r="H54" s="30"/>
      <c r="I54" s="30"/>
      <c r="J54" s="30"/>
      <c r="K54" s="30"/>
    </row>
    <row r="55" spans="1:11" ht="14.25" x14ac:dyDescent="0.2">
      <c r="A55" s="26" t="s">
        <v>45</v>
      </c>
      <c r="B55" s="31">
        <v>20000</v>
      </c>
      <c r="C55" s="41"/>
      <c r="D55" s="29">
        <f t="shared" si="16"/>
        <v>20000</v>
      </c>
      <c r="E55" s="30"/>
      <c r="F55" s="30"/>
      <c r="G55" s="30"/>
      <c r="H55" s="30"/>
      <c r="I55" s="30"/>
      <c r="J55" s="30"/>
      <c r="K55" s="30"/>
    </row>
    <row r="56" spans="1:11" ht="14.25" x14ac:dyDescent="0.2">
      <c r="A56" s="26" t="s">
        <v>46</v>
      </c>
      <c r="B56" s="32">
        <v>10000</v>
      </c>
      <c r="C56" s="41"/>
      <c r="D56" s="29">
        <f t="shared" si="16"/>
        <v>10000</v>
      </c>
      <c r="E56" s="30"/>
      <c r="F56" s="30"/>
      <c r="G56" s="30"/>
      <c r="H56" s="30"/>
      <c r="I56" s="30"/>
      <c r="J56" s="30"/>
      <c r="K56" s="30"/>
    </row>
    <row r="57" spans="1:11" ht="14.25" x14ac:dyDescent="0.2">
      <c r="A57" s="26" t="s">
        <v>47</v>
      </c>
      <c r="B57" s="32">
        <v>0</v>
      </c>
      <c r="C57" s="41"/>
      <c r="D57" s="29">
        <f t="shared" si="16"/>
        <v>0</v>
      </c>
      <c r="E57" s="30"/>
      <c r="F57" s="30"/>
      <c r="G57" s="30"/>
      <c r="H57" s="30"/>
      <c r="I57" s="30"/>
      <c r="J57" s="30"/>
      <c r="K57" s="30"/>
    </row>
    <row r="58" spans="1:11" ht="14.25" x14ac:dyDescent="0.2">
      <c r="A58" s="26" t="s">
        <v>48</v>
      </c>
      <c r="B58" s="32">
        <v>10000</v>
      </c>
      <c r="C58" s="41"/>
      <c r="D58" s="29">
        <f t="shared" si="16"/>
        <v>10000</v>
      </c>
      <c r="E58" s="30"/>
      <c r="F58" s="30"/>
      <c r="G58" s="30"/>
      <c r="H58" s="30"/>
      <c r="I58" s="30"/>
      <c r="J58" s="30"/>
      <c r="K58" s="30"/>
    </row>
    <row r="59" spans="1:11" ht="29.25" thickBot="1" x14ac:dyDescent="0.25">
      <c r="A59" s="26" t="s">
        <v>49</v>
      </c>
      <c r="B59" s="33">
        <v>0</v>
      </c>
      <c r="C59" s="41">
        <v>0</v>
      </c>
      <c r="D59" s="29"/>
      <c r="E59" s="30"/>
      <c r="F59" s="30"/>
      <c r="G59" s="30"/>
      <c r="H59" s="30"/>
      <c r="I59" s="30"/>
      <c r="J59" s="30"/>
      <c r="K59" s="30"/>
    </row>
    <row r="60" spans="1:11" ht="15.75" thickBot="1" x14ac:dyDescent="0.25">
      <c r="A60" s="24" t="s">
        <v>50</v>
      </c>
      <c r="B60" s="23">
        <f>+B61</f>
        <v>2641760.16</v>
      </c>
      <c r="C60" s="72">
        <v>0</v>
      </c>
      <c r="D60" s="23">
        <f>+B60</f>
        <v>2641760.16</v>
      </c>
      <c r="E60" s="44"/>
      <c r="F60" s="44"/>
      <c r="G60" s="44"/>
      <c r="H60" s="44"/>
      <c r="I60" s="44"/>
      <c r="J60" s="44"/>
      <c r="K60" s="44"/>
    </row>
    <row r="61" spans="1:11" ht="14.25" x14ac:dyDescent="0.2">
      <c r="A61" s="26" t="s">
        <v>51</v>
      </c>
      <c r="B61" s="36">
        <v>2641760.16</v>
      </c>
      <c r="C61" s="41">
        <v>0</v>
      </c>
      <c r="D61" s="29">
        <f>+B61</f>
        <v>2641760.16</v>
      </c>
      <c r="E61" s="30"/>
      <c r="F61" s="30"/>
      <c r="G61" s="30"/>
      <c r="H61" s="30"/>
      <c r="I61" s="30"/>
      <c r="J61" s="30"/>
      <c r="K61" s="30"/>
    </row>
    <row r="62" spans="1:11" ht="14.25" x14ac:dyDescent="0.2">
      <c r="A62" s="26" t="s">
        <v>52</v>
      </c>
      <c r="B62" s="32">
        <v>0</v>
      </c>
      <c r="C62" s="41">
        <v>0</v>
      </c>
      <c r="D62" s="29"/>
      <c r="E62" s="30"/>
      <c r="F62" s="30"/>
      <c r="G62" s="30"/>
      <c r="H62" s="30"/>
      <c r="I62" s="30"/>
      <c r="J62" s="30"/>
      <c r="K62" s="30"/>
    </row>
    <row r="63" spans="1:11" ht="14.25" x14ac:dyDescent="0.2">
      <c r="A63" s="26" t="s">
        <v>53</v>
      </c>
      <c r="B63" s="32">
        <v>0</v>
      </c>
      <c r="C63" s="41">
        <v>0</v>
      </c>
      <c r="D63" s="29"/>
      <c r="E63" s="30"/>
      <c r="F63" s="30"/>
      <c r="G63" s="30"/>
      <c r="H63" s="30"/>
      <c r="I63" s="30"/>
      <c r="J63" s="30"/>
      <c r="K63" s="30"/>
    </row>
    <row r="64" spans="1:11" ht="29.25" thickBot="1" x14ac:dyDescent="0.25">
      <c r="A64" s="26" t="s">
        <v>54</v>
      </c>
      <c r="B64" s="33">
        <v>0</v>
      </c>
      <c r="C64" s="41">
        <v>0</v>
      </c>
      <c r="D64" s="29"/>
      <c r="E64" s="30"/>
      <c r="F64" s="30"/>
      <c r="G64" s="30"/>
      <c r="H64" s="30"/>
      <c r="I64" s="30"/>
      <c r="J64" s="30"/>
      <c r="K64" s="30"/>
    </row>
    <row r="65" spans="1:11" ht="30.75" thickBot="1" x14ac:dyDescent="0.25">
      <c r="A65" s="24" t="s">
        <v>55</v>
      </c>
      <c r="B65" s="23">
        <v>0</v>
      </c>
      <c r="C65" s="45">
        <v>0</v>
      </c>
      <c r="D65" s="29"/>
      <c r="E65" s="30"/>
      <c r="F65" s="30"/>
      <c r="G65" s="30"/>
      <c r="H65" s="30"/>
      <c r="I65" s="30"/>
      <c r="J65" s="30"/>
      <c r="K65" s="30"/>
    </row>
    <row r="66" spans="1:11" ht="14.25" x14ac:dyDescent="0.2">
      <c r="A66" s="26" t="s">
        <v>56</v>
      </c>
      <c r="B66" s="36">
        <v>0</v>
      </c>
      <c r="C66" s="41">
        <v>0</v>
      </c>
      <c r="D66" s="29"/>
      <c r="E66" s="30"/>
      <c r="F66" s="30"/>
      <c r="G66" s="30"/>
      <c r="H66" s="30"/>
      <c r="I66" s="30"/>
      <c r="J66" s="30"/>
      <c r="K66" s="30"/>
    </row>
    <row r="67" spans="1:11" ht="28.5" x14ac:dyDescent="0.2">
      <c r="A67" s="26" t="s">
        <v>57</v>
      </c>
      <c r="B67" s="32">
        <v>0</v>
      </c>
      <c r="C67" s="41">
        <v>0</v>
      </c>
      <c r="D67" s="29"/>
      <c r="E67" s="30"/>
      <c r="F67" s="30"/>
      <c r="G67" s="30"/>
      <c r="H67" s="30"/>
      <c r="I67" s="30"/>
      <c r="J67" s="30"/>
      <c r="K67" s="30"/>
    </row>
    <row r="68" spans="1:11" ht="15" x14ac:dyDescent="0.2">
      <c r="A68" s="24" t="s">
        <v>58</v>
      </c>
      <c r="B68" s="32">
        <v>0</v>
      </c>
      <c r="C68" s="41">
        <v>0</v>
      </c>
      <c r="D68" s="29"/>
      <c r="E68" s="30"/>
      <c r="F68" s="30"/>
      <c r="G68" s="30"/>
      <c r="H68" s="30"/>
      <c r="I68" s="30"/>
      <c r="J68" s="30"/>
      <c r="K68" s="30"/>
    </row>
    <row r="69" spans="1:11" ht="14.25" x14ac:dyDescent="0.2">
      <c r="A69" s="26" t="s">
        <v>59</v>
      </c>
      <c r="B69" s="32">
        <v>0</v>
      </c>
      <c r="C69" s="41">
        <v>0</v>
      </c>
      <c r="D69" s="29"/>
      <c r="E69" s="30"/>
      <c r="F69" s="30"/>
      <c r="G69" s="30"/>
      <c r="H69" s="30"/>
      <c r="I69" s="30"/>
      <c r="J69" s="30"/>
      <c r="K69" s="30"/>
    </row>
    <row r="70" spans="1:11" ht="14.25" x14ac:dyDescent="0.2">
      <c r="A70" s="26" t="s">
        <v>60</v>
      </c>
      <c r="B70" s="32">
        <v>0</v>
      </c>
      <c r="C70" s="41">
        <v>0</v>
      </c>
      <c r="D70" s="29"/>
      <c r="E70" s="30"/>
      <c r="F70" s="30"/>
      <c r="G70" s="30"/>
      <c r="H70" s="30"/>
      <c r="I70" s="30"/>
      <c r="J70" s="30"/>
      <c r="K70" s="30"/>
    </row>
    <row r="71" spans="1:11" ht="14.25" x14ac:dyDescent="0.2">
      <c r="A71" s="26" t="s">
        <v>61</v>
      </c>
      <c r="B71" s="32"/>
      <c r="C71" s="41">
        <v>0</v>
      </c>
      <c r="D71" s="29"/>
      <c r="E71" s="30"/>
      <c r="F71" s="30"/>
      <c r="G71" s="30"/>
      <c r="H71" s="30"/>
      <c r="I71" s="30"/>
      <c r="J71" s="30"/>
      <c r="K71" s="30"/>
    </row>
    <row r="72" spans="1:11" ht="29.25" thickBot="1" x14ac:dyDescent="0.25">
      <c r="A72" s="26" t="s">
        <v>62</v>
      </c>
      <c r="B72" s="33">
        <v>0</v>
      </c>
      <c r="C72" s="41">
        <v>0</v>
      </c>
      <c r="D72" s="29"/>
      <c r="E72" s="30"/>
      <c r="F72" s="30"/>
      <c r="G72" s="30"/>
      <c r="H72" s="30"/>
      <c r="I72" s="30"/>
      <c r="J72" s="30"/>
      <c r="K72" s="30"/>
    </row>
    <row r="73" spans="1:11" ht="15.75" thickBot="1" x14ac:dyDescent="0.3">
      <c r="A73" s="46" t="s">
        <v>63</v>
      </c>
      <c r="B73" s="47">
        <f>B9+B14+B24+B33+B42+B50+B60+B65+B68</f>
        <v>86474386.159999996</v>
      </c>
      <c r="C73" s="48">
        <f>SUM(C65+C60+C50+C42+C33+C24+C14)</f>
        <v>0</v>
      </c>
      <c r="D73" s="47">
        <f>+B73+C73</f>
        <v>86474386.159999996</v>
      </c>
      <c r="E73" s="49">
        <f t="shared" ref="E73:F73" si="17">+E50+E24+E14+E9</f>
        <v>5001923.88</v>
      </c>
      <c r="F73" s="49">
        <f t="shared" si="17"/>
        <v>5709806.8799999999</v>
      </c>
      <c r="G73" s="49">
        <f t="shared" ref="G73:H73" si="18">+G50+G24+G14+G9</f>
        <v>5407669.1600000001</v>
      </c>
      <c r="H73" s="49">
        <f t="shared" si="18"/>
        <v>6097203.3499999996</v>
      </c>
      <c r="I73" s="49">
        <f t="shared" ref="I73:J73" si="19">+I50+I24+I14+I9</f>
        <v>5382799.3700000001</v>
      </c>
      <c r="J73" s="49">
        <f t="shared" si="19"/>
        <v>9212701.3900000006</v>
      </c>
      <c r="K73" s="49">
        <f t="shared" ref="K73" si="20">+K50+K24+K14+K9</f>
        <v>6392535.1699999999</v>
      </c>
    </row>
    <row r="74" spans="1:11" ht="15" x14ac:dyDescent="0.2">
      <c r="A74" s="50" t="s">
        <v>64</v>
      </c>
      <c r="B74" s="51">
        <f t="shared" ref="B74" si="21">B75+B78+B81</f>
        <v>0</v>
      </c>
      <c r="C74" s="52"/>
      <c r="D74" s="30"/>
      <c r="E74" s="30"/>
      <c r="F74" s="30"/>
      <c r="G74" s="30"/>
      <c r="H74" s="30"/>
      <c r="I74" s="30"/>
      <c r="J74" s="30"/>
      <c r="K74" s="30"/>
    </row>
    <row r="75" spans="1:11" ht="34.5" customHeight="1" x14ac:dyDescent="0.2">
      <c r="A75" s="24" t="s">
        <v>65</v>
      </c>
      <c r="B75" s="32">
        <f t="shared" ref="B75" si="22">B76+B77</f>
        <v>0</v>
      </c>
      <c r="C75" s="41"/>
      <c r="D75" s="30"/>
      <c r="E75" s="30"/>
      <c r="F75" s="30"/>
      <c r="G75" s="30"/>
      <c r="H75" s="30"/>
      <c r="I75" s="30"/>
      <c r="J75" s="30"/>
      <c r="K75" s="30"/>
    </row>
    <row r="76" spans="1:11" ht="29.25" customHeight="1" x14ac:dyDescent="0.2">
      <c r="A76" s="53" t="s">
        <v>66</v>
      </c>
      <c r="B76" s="31">
        <v>0</v>
      </c>
      <c r="C76" s="54"/>
      <c r="D76" s="55"/>
      <c r="E76" s="30"/>
      <c r="F76" s="30"/>
      <c r="G76" s="30"/>
      <c r="H76" s="30"/>
      <c r="I76" s="30"/>
      <c r="J76" s="30"/>
      <c r="K76" s="30"/>
    </row>
    <row r="77" spans="1:11" ht="30.75" customHeight="1" x14ac:dyDescent="0.2">
      <c r="A77" s="53" t="s">
        <v>67</v>
      </c>
      <c r="B77" s="31">
        <v>0</v>
      </c>
      <c r="C77" s="54"/>
      <c r="D77" s="30"/>
      <c r="E77" s="30"/>
      <c r="F77" s="30"/>
      <c r="G77" s="30"/>
      <c r="H77" s="30"/>
      <c r="I77" s="30"/>
      <c r="J77" s="30"/>
      <c r="K77" s="30"/>
    </row>
    <row r="78" spans="1:11" ht="19.5" customHeight="1" x14ac:dyDescent="0.2">
      <c r="A78" s="24" t="s">
        <v>68</v>
      </c>
      <c r="B78" s="32">
        <f>B79+B80</f>
        <v>0</v>
      </c>
      <c r="C78" s="41"/>
      <c r="D78" s="30"/>
      <c r="E78" s="30"/>
      <c r="F78" s="30"/>
      <c r="G78" s="30"/>
      <c r="H78" s="30"/>
      <c r="I78" s="30"/>
      <c r="J78" s="30"/>
      <c r="K78" s="30"/>
    </row>
    <row r="79" spans="1:11" ht="18" customHeight="1" x14ac:dyDescent="0.2">
      <c r="A79" s="53" t="s">
        <v>69</v>
      </c>
      <c r="B79" s="32">
        <v>0</v>
      </c>
      <c r="C79" s="41"/>
      <c r="D79" s="30"/>
      <c r="E79" s="30"/>
      <c r="F79" s="30"/>
      <c r="G79" s="30"/>
      <c r="H79" s="30"/>
      <c r="I79" s="30"/>
      <c r="J79" s="30"/>
      <c r="K79" s="30"/>
    </row>
    <row r="80" spans="1:11" ht="19.5" customHeight="1" x14ac:dyDescent="0.2">
      <c r="A80" s="53" t="s">
        <v>70</v>
      </c>
      <c r="B80" s="32">
        <v>0</v>
      </c>
      <c r="C80" s="41"/>
      <c r="D80" s="30"/>
      <c r="E80" s="30"/>
      <c r="F80" s="30"/>
      <c r="G80" s="30"/>
      <c r="H80" s="30"/>
      <c r="I80" s="30"/>
      <c r="J80" s="30"/>
      <c r="K80" s="30"/>
    </row>
    <row r="81" spans="1:11" ht="19.5" customHeight="1" x14ac:dyDescent="0.2">
      <c r="A81" s="24" t="s">
        <v>71</v>
      </c>
      <c r="B81" s="32">
        <f t="shared" ref="B81" si="23">B82</f>
        <v>0</v>
      </c>
      <c r="C81" s="41"/>
      <c r="D81" s="30"/>
      <c r="E81" s="30"/>
      <c r="F81" s="30"/>
      <c r="G81" s="30"/>
      <c r="H81" s="30"/>
      <c r="I81" s="30"/>
      <c r="J81" s="30"/>
      <c r="K81" s="30"/>
    </row>
    <row r="82" spans="1:11" ht="21.75" customHeight="1" x14ac:dyDescent="0.2">
      <c r="A82" s="53" t="s">
        <v>72</v>
      </c>
      <c r="B82" s="32">
        <v>0</v>
      </c>
      <c r="C82" s="41"/>
      <c r="D82" s="30"/>
      <c r="E82" s="30"/>
      <c r="F82" s="30"/>
      <c r="G82" s="30"/>
      <c r="H82" s="30"/>
      <c r="I82" s="30"/>
      <c r="J82" s="30"/>
      <c r="K82" s="30"/>
    </row>
    <row r="83" spans="1:11" ht="20.25" customHeight="1" thickBot="1" x14ac:dyDescent="0.25">
      <c r="A83" s="56" t="s">
        <v>73</v>
      </c>
      <c r="B83" s="57">
        <f>B75+B78+B81</f>
        <v>0</v>
      </c>
      <c r="C83" s="58">
        <f>C75+C78+C81</f>
        <v>0</v>
      </c>
      <c r="D83" s="30"/>
      <c r="E83" s="30"/>
      <c r="F83" s="30"/>
      <c r="G83" s="30"/>
      <c r="H83" s="30"/>
      <c r="I83" s="30"/>
      <c r="J83" s="30"/>
      <c r="K83" s="30"/>
    </row>
    <row r="84" spans="1:11" ht="19.5" customHeight="1" thickBot="1" x14ac:dyDescent="0.25">
      <c r="A84" s="59" t="s">
        <v>74</v>
      </c>
      <c r="B84" s="60">
        <f>B73+B83</f>
        <v>86474386.159999996</v>
      </c>
      <c r="C84" s="61">
        <f>+C73</f>
        <v>0</v>
      </c>
      <c r="D84" s="60">
        <f>+B84+C84</f>
        <v>86474386.159999996</v>
      </c>
      <c r="E84" s="60">
        <f t="shared" ref="E84:F84" si="24">+E73+E68</f>
        <v>5001923.88</v>
      </c>
      <c r="F84" s="60">
        <f t="shared" si="24"/>
        <v>5709806.8799999999</v>
      </c>
      <c r="G84" s="60">
        <f t="shared" ref="G84:H84" si="25">+G73+G68</f>
        <v>5407669.1600000001</v>
      </c>
      <c r="H84" s="60">
        <f t="shared" si="25"/>
        <v>6097203.3499999996</v>
      </c>
      <c r="I84" s="60">
        <f t="shared" ref="I84:J84" si="26">+I73+I68</f>
        <v>5382799.3700000001</v>
      </c>
      <c r="J84" s="60">
        <f t="shared" si="26"/>
        <v>9212701.3900000006</v>
      </c>
      <c r="K84" s="60">
        <f t="shared" ref="K84" si="27">+K73+K68</f>
        <v>6392535.1699999999</v>
      </c>
    </row>
    <row r="85" spans="1:11" ht="21.75" customHeight="1" x14ac:dyDescent="0.25">
      <c r="A85" s="2" t="s">
        <v>75</v>
      </c>
      <c r="B85" s="11"/>
      <c r="C85" s="11"/>
    </row>
    <row r="86" spans="1:11" ht="21.75" customHeight="1" x14ac:dyDescent="0.25">
      <c r="A86" s="1"/>
      <c r="B86" s="12"/>
      <c r="C86" s="12"/>
    </row>
    <row r="87" spans="1:11" ht="21.75" customHeight="1" x14ac:dyDescent="0.25">
      <c r="A87" s="3" t="s">
        <v>79</v>
      </c>
      <c r="B87" s="10"/>
      <c r="C87" s="10"/>
    </row>
    <row r="88" spans="1:11" ht="21.75" customHeight="1" x14ac:dyDescent="0.25">
      <c r="A88" s="4" t="s">
        <v>80</v>
      </c>
      <c r="B88" s="13"/>
      <c r="C88" s="13"/>
    </row>
    <row r="89" spans="1:11" ht="21.75" customHeight="1" x14ac:dyDescent="0.25">
      <c r="A89" s="4" t="s">
        <v>81</v>
      </c>
      <c r="B89" s="13"/>
      <c r="C89" s="13"/>
    </row>
    <row r="90" spans="1:11" ht="21.75" customHeight="1" x14ac:dyDescent="0.25">
      <c r="A90" s="4" t="s">
        <v>82</v>
      </c>
      <c r="B90" s="10"/>
      <c r="C90" s="10"/>
    </row>
    <row r="91" spans="1:11" ht="21.75" customHeight="1" x14ac:dyDescent="0.25">
      <c r="A91" s="5" t="s">
        <v>83</v>
      </c>
      <c r="B91" s="10"/>
      <c r="C91" s="10"/>
    </row>
    <row r="92" spans="1:11" ht="21.75" customHeight="1" x14ac:dyDescent="0.25">
      <c r="A92" s="6" t="s">
        <v>84</v>
      </c>
      <c r="B92" s="10"/>
      <c r="C92" s="10"/>
    </row>
    <row r="93" spans="1:11" ht="21.75" customHeight="1" x14ac:dyDescent="0.25">
      <c r="A93" s="8" t="s">
        <v>85</v>
      </c>
      <c r="B93" s="14"/>
      <c r="C93" s="14"/>
    </row>
    <row r="94" spans="1:11" ht="8.25" customHeight="1" x14ac:dyDescent="0.25">
      <c r="A94" s="68" t="s">
        <v>89</v>
      </c>
      <c r="B94" s="68"/>
      <c r="C94" s="68"/>
    </row>
    <row r="95" spans="1:11" ht="21.75" customHeight="1" x14ac:dyDescent="0.25">
      <c r="A95" s="68"/>
      <c r="B95" s="68"/>
      <c r="C95" s="68"/>
    </row>
    <row r="96" spans="1:11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6" orientation="portrait" horizontalDpi="4294967293" r:id="rId1"/>
  <headerFooter scaleWithDoc="0" alignWithMargins="0"/>
  <ignoredErrors>
    <ignoredError sqref="B14 B50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  2024</vt:lpstr>
      <vt:lpstr>'EJECUCION JULIO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2024-07-02T14:39:48Z</cp:lastPrinted>
  <dcterms:created xsi:type="dcterms:W3CDTF">2020-09-10T14:28:05Z</dcterms:created>
  <dcterms:modified xsi:type="dcterms:W3CDTF">2024-08-02T14:24:09Z</dcterms:modified>
</cp:coreProperties>
</file>