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areyes\Desktop\CCDF\"/>
    </mc:Choice>
  </mc:AlternateContent>
  <xr:revisionPtr revIDLastSave="0" documentId="8_{96EB8CB7-E8A9-4307-BF77-E50B6D0601E0}" xr6:coauthVersionLast="47" xr6:coauthVersionMax="47" xr10:uidLastSave="{00000000-0000-0000-0000-000000000000}"/>
  <bookViews>
    <workbookView xWindow="-120" yWindow="-120" windowWidth="20730" windowHeight="11040" xr2:uid="{4338FEAE-DB8E-4C02-BE6D-DDC1311F061E}"/>
  </bookViews>
  <sheets>
    <sheet name="Hoja1" sheetId="1" r:id="rId1"/>
  </sheets>
  <externalReferences>
    <externalReference r:id="rId2"/>
  </externalReferences>
  <definedNames>
    <definedName name="_xlnm.Print_Area" localSheetId="0">Hoja1!$A$1:$J$46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 l="1"/>
  <c r="H29" i="1"/>
  <c r="J29" i="1" l="1"/>
  <c r="I25" i="1"/>
  <c r="C16" i="1" l="1"/>
  <c r="C15" i="1"/>
  <c r="C14" i="1"/>
  <c r="I29" i="1"/>
</calcChain>
</file>

<file path=xl/sharedStrings.xml><?xml version="1.0" encoding="utf-8"?>
<sst xmlns="http://schemas.openxmlformats.org/spreadsheetml/2006/main" count="75" uniqueCount="75">
  <si>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</si>
  <si>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</si>
  <si>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</si>
  <si>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</si>
  <si>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</si>
  <si>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</si>
  <si>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</si>
  <si>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</si>
  <si>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</si>
  <si>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</si>
  <si>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</si>
  <si>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</si>
  <si>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</si>
  <si>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</si>
  <si>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</si>
  <si>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</si>
  <si>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</si>
  <si>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</si>
  <si>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</si>
  <si>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</si>
  <si>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</si>
  <si>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</si>
  <si>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</si>
  <si>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</si>
  <si>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</si>
  <si>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</si>
  <si>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</si>
  <si>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</si>
  <si>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</si>
  <si>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</si>
  <si>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</si>
  <si>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</si>
  <si>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</si>
  <si>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</si>
  <si>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</si>
  <si>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</si>
  <si>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</si>
  <si>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</si>
  <si>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</si>
  <si>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</si>
  <si>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</si>
  <si>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</si>
  <si>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</si>
  <si>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</si>
  <si>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</si>
  <si>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</si>
  <si>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</si>
  <si>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</si>
  <si>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</si>
  <si>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 xml:space="preserve">Número de actividades realizadas	</t>
  </si>
  <si>
    <t xml:space="preserve">Presupuesto aprobado:  </t>
  </si>
  <si>
    <t xml:space="preserve">Presupuesto modificado: </t>
  </si>
  <si>
    <t>Total devengado:</t>
  </si>
  <si>
    <t>`0212-MINISTERIO DE INDUSTRIA, COMERCIO Y MIPYMES (MICM)</t>
  </si>
  <si>
    <t xml:space="preserve">	01-MINISTERIO DE INDUSTRIA, COMERCIO Y MIPYMES (MICM)</t>
  </si>
  <si>
    <t>0010-CONSEJO DE COORDINACIÓN DE LA ZONA ESPECIAL DE DESARROLLO FRONTERIZO (CCDF)</t>
  </si>
  <si>
    <t xml:space="preserve">Apoyar la instalación de las empresas industriales, agroindustriales y de cualquier otra naturaleza, que aumenten el empleo y reduzcan la pobreza, mediante el otorgamiento de incentivos fiscales en la Zona Especial de Desarrollo Fronterizo.  </t>
  </si>
  <si>
    <t>11-Fomento y desarrollo de la productividad y competitividad del sector industrial</t>
  </si>
  <si>
    <t>Empresas instaladas en la zona fronteriza reciben supervisión de control y regulación en el cumplimiento del régimen especial de Desarrollo fronterizo.</t>
  </si>
  <si>
    <t>Supervisión de las operaciones de las empresas instaladas en la zona fronteriza</t>
  </si>
  <si>
    <t>03-Empresas instaladas en la zona fronteriza reciben supervisión de control y regulación en el cumplimiento del régimen especial de Desarrollo fronterizo</t>
  </si>
  <si>
    <t>Supervisión de las operaciones de las empresas instaladas en la zona fronteriza portales de transparencia y gobierno abierto, como instrumentos de prevencion de la corrupcion en la administración pública.</t>
  </si>
  <si>
    <t>Ing. Alicia Reyes</t>
  </si>
  <si>
    <t>Enc de Planificación y Desarrollo</t>
  </si>
  <si>
    <t>6533-Empresas instaladas en la zona fronteriza reciben supervisión de control y regulación en el cumplimiento del régimen especial de Desarrollo fronterizo</t>
  </si>
  <si>
    <t>2.4.3</t>
  </si>
  <si>
    <t>Empresas instaladas en la zona fronteriza y sus comunidades</t>
  </si>
  <si>
    <t>Ser la institución líder en la promoción de generación de empleos en la Zona Especial de Desarrollo Fronterizo.</t>
  </si>
  <si>
    <t>Ejecución Semestral</t>
  </si>
  <si>
    <t>Programación Semestral</t>
  </si>
  <si>
    <t>Informe de Evaluación Semestral de las Metas Físicas-Financieras Jun-Dic Año 2023</t>
  </si>
  <si>
    <t>Lineamientos para la Ejecución Presupuestaria 2023 del Gobierno General Nacional</t>
  </si>
  <si>
    <t>Para el 2do semestre del 2023 se programó una ejecución de RD$44,880,820.31 y se ejecutó un total de RD$44,537,088.15 correspondiente a un 99.23% de cumplimiento. En cuanto a la ejecución física se programó una ejecución de 60 inspecciones y se ha reportado una cantidad de 60 inspecciones para un rendimiento de 100% de la meta programada.</t>
  </si>
  <si>
    <t>1-Se plantea revisar la programación de la meta financiera del 2024 de modo que la ejecución sea lo más cercana al 100%</t>
  </si>
  <si>
    <t>El desvío de -0.77% se debió a balances en ciertas partidas que no fueron devengados, como energía electrica entre otros con proyecciones que no fueron ejecutadas. El incremento en el cumplimiento de la meta física corresponde al aumento en el número de inspecciones proporcional al incremento del número de solicitudes de exoneraciones por parte de nuestros clientes.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</si>
</sst>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164" formatCode="_-* #,##0.00_-;\-* #,##0.00_-;_-* &quot;-&quot;??_-;_-@_-"/>
    <numFmt numFmtId="165" formatCode="dd/mm/yyyy;@"/>
    <numFmt numFmtId="166" formatCode="[$-10409]#,##0;\-#,##0"/>
    <numFmt numFmtId="167" formatCode="[$-10409]#,##0.00;\-#,##0.00"/>
    <numFmt numFmtId="168"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cellStyleXfs>
  <cellXfs count="87">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166" fontId="16" fillId="0" borderId="28"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protection locked="0"/>
    </xf>
    <xf numFmtId="10" fontId="16" fillId="7" borderId="28" xfId="1" applyNumberFormat="1" applyFont="1" applyFill="1" applyBorder="1" applyAlignment="1" applyProtection="1">
      <alignment horizontal="center" vertical="center" wrapText="1" readingOrder="1"/>
      <protection locked="0"/>
    </xf>
    <xf numFmtId="168"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 fillId="0" borderId="22" xfId="0" applyFont="1" applyBorder="1" applyAlignment="1">
      <alignment vertical="top"/>
    </xf>
    <xf numFmtId="4" fontId="0" fillId="0" borderId="22" xfId="0" applyNumberFormat="1" applyBorder="1" applyAlignment="1">
      <alignment vertical="top"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164" fontId="0" fillId="0" borderId="22" xfId="3" applyFont="1" applyBorder="1" applyAlignment="1">
      <alignment vertical="top" wrapText="1"/>
    </xf>
    <xf numFmtId="0" fontId="16" fillId="0" borderId="28" xfId="0" applyFont="1" applyBorder="1" applyAlignment="1" applyProtection="1">
      <alignment horizontal="center" vertical="center" wrapText="1"/>
      <protection locked="0"/>
    </xf>
    <xf numFmtId="0" fontId="18" fillId="0" borderId="0" xfId="0" applyFont="1" applyAlignment="1">
      <alignment horizontal="left" vertical="center" wrapText="1"/>
    </xf>
    <xf numFmtId="167" fontId="0" fillId="0" borderId="0" xfId="0" applyNumberFormat="1"/>
    <xf numFmtId="10" fontId="0" fillId="0" borderId="0" xfId="1" applyNumberFormat="1" applyFont="1"/>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1" fillId="0" borderId="0" xfId="0" applyFont="1" applyAlignment="1" applyProtection="1">
      <alignment horizontal="center"/>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44" fontId="11" fillId="0" borderId="25" xfId="2" applyFont="1" applyFill="1" applyBorder="1" applyAlignment="1" applyProtection="1">
      <alignment horizontal="center" vertical="center" wrapText="1" readingOrder="1"/>
      <protection locked="0"/>
    </xf>
    <xf numFmtId="44" fontId="11" fillId="0" borderId="36" xfId="2" applyFont="1" applyFill="1" applyBorder="1" applyAlignment="1" applyProtection="1">
      <alignment horizontal="center" vertical="center" wrapText="1" readingOrder="1"/>
      <protection locked="0"/>
    </xf>
    <xf numFmtId="44" fontId="11" fillId="0" borderId="24" xfId="2"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44" fontId="11" fillId="0" borderId="27" xfId="2" applyFont="1" applyFill="1" applyBorder="1" applyAlignment="1" applyProtection="1">
      <alignment horizontal="center" vertical="center" wrapText="1" readingOrder="1"/>
      <protection locked="0"/>
    </xf>
    <xf numFmtId="44" fontId="11" fillId="0" borderId="28" xfId="2" applyFont="1" applyFill="1" applyBorder="1" applyAlignment="1" applyProtection="1">
      <alignment horizontal="center" vertical="center" wrapText="1" readingOrder="1"/>
      <protection locked="0"/>
    </xf>
    <xf numFmtId="10" fontId="11" fillId="7" borderId="28" xfId="1" applyNumberFormat="1" applyFont="1" applyFill="1" applyBorder="1" applyAlignment="1" applyProtection="1">
      <alignment horizontal="center" vertical="center" wrapText="1" readingOrder="1"/>
    </xf>
    <xf numFmtId="10" fontId="11" fillId="7" borderId="29" xfId="1" applyNumberFormat="1" applyFont="1" applyFill="1" applyBorder="1" applyAlignment="1" applyProtection="1">
      <alignment horizontal="center" vertical="center" wrapText="1" readingOrder="1"/>
    </xf>
  </cellXfs>
  <cellStyles count="4">
    <cellStyle name="Millares" xfId="3" builtinId="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47625</xdr:colOff>
      <xdr:row>0</xdr:row>
      <xdr:rowOff>0</xdr:rowOff>
    </xdr:from>
    <xdr:ext cx="1367789" cy="808496"/>
    <xdr:pic>
      <xdr:nvPicPr>
        <xdr:cNvPr id="7" name="Imagen 6" descr="Texto&#10;&#10;Descripción generada automáticamente">
          <a:extLst>
            <a:ext uri="{FF2B5EF4-FFF2-40B4-BE49-F238E27FC236}">
              <a16:creationId xmlns:a16="http://schemas.microsoft.com/office/drawing/2014/main" id="{672B2B7F-A88E-4EE8-AD32-7EA1CDE2CD75}"/>
            </a:ext>
          </a:extLst>
        </xdr:cNvPr>
        <xdr:cNvPicPr>
          <a:picLocks noChangeAspect="1"/>
        </xdr:cNvPicPr>
      </xdr:nvPicPr>
      <xdr:blipFill>
        <a:blip xmlns:r="http://schemas.openxmlformats.org/officeDocument/2006/relationships" r:embed="rId1"/>
        <a:stretch>
          <a:fillRect/>
        </a:stretch>
      </xdr:blipFill>
      <xdr:spPr>
        <a:xfrm>
          <a:off x="47625" y="0"/>
          <a:ext cx="1367789" cy="808496"/>
        </a:xfrm>
        <a:prstGeom prst="rect">
          <a:avLst/>
        </a:prstGeom>
      </xdr:spPr>
    </xdr:pic>
    <xdr:clientData/>
  </xdr:oneCellAnchor>
  <xdr:twoCellAnchor editAs="oneCell">
    <xdr:from>
      <xdr:col>7</xdr:col>
      <xdr:colOff>162855</xdr:colOff>
      <xdr:row>38</xdr:row>
      <xdr:rowOff>38100</xdr:rowOff>
    </xdr:from>
    <xdr:to>
      <xdr:col>8</xdr:col>
      <xdr:colOff>762933</xdr:colOff>
      <xdr:row>44</xdr:row>
      <xdr:rowOff>100968</xdr:rowOff>
    </xdr:to>
    <xdr:pic>
      <xdr:nvPicPr>
        <xdr:cNvPr id="2" name="Imagen 1" descr="Imagen que contiene Logotipo&#10;&#10;Descripción generada automáticamente">
          <a:extLst>
            <a:ext uri="{FF2B5EF4-FFF2-40B4-BE49-F238E27FC236}">
              <a16:creationId xmlns:a16="http://schemas.microsoft.com/office/drawing/2014/main" id="{FC123157-E58A-4062-9EA2-B17836FE45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25605" y="12811125"/>
          <a:ext cx="1447803" cy="1463043"/>
        </a:xfrm>
        <a:prstGeom prst="rect">
          <a:avLst/>
        </a:prstGeom>
      </xdr:spPr>
    </xdr:pic>
    <xdr:clientData/>
  </xdr:twoCellAnchor>
  <xdr:twoCellAnchor editAs="oneCell">
    <xdr:from>
      <xdr:col>6</xdr:col>
      <xdr:colOff>342900</xdr:colOff>
      <xdr:row>39</xdr:row>
      <xdr:rowOff>123825</xdr:rowOff>
    </xdr:from>
    <xdr:to>
      <xdr:col>8</xdr:col>
      <xdr:colOff>206674</xdr:colOff>
      <xdr:row>43</xdr:row>
      <xdr:rowOff>59058</xdr:rowOff>
    </xdr:to>
    <xdr:pic>
      <xdr:nvPicPr>
        <xdr:cNvPr id="3" name="Imagen 2" descr="Imagen en blanco y negro&#10;&#10;Descripción generada automáticamente con confianza baja">
          <a:extLst>
            <a:ext uri="{FF2B5EF4-FFF2-40B4-BE49-F238E27FC236}">
              <a16:creationId xmlns:a16="http://schemas.microsoft.com/office/drawing/2014/main" id="{2B3BDF4C-FD3B-4AA5-B69D-80660AD6A77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57925" y="13134975"/>
          <a:ext cx="1559224" cy="9067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calculatedColumnFormula>18000000+26880820.31</calculatedColumnFormula>
    </tableColumn>
    <tableColumn id="5" xr3:uid="{C2FDA61C-9281-4FCB-A3FE-246521A85EA0}" name="Física _x000a_(E)" dataDxfId="3"/>
    <tableColumn id="6" xr3:uid="{B07D8104-8103-4848-A228-6FBAE528EF68}" name="Financiera _x000a_ (F)" dataDxfId="2">
      <calculatedColumnFormula>17883742.11+26653346.04</calculatedColumnFormula>
    </tableColumn>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L45"/>
  <sheetViews>
    <sheetView tabSelected="1" view="pageBreakPreview" zoomScaleNormal="100" zoomScaleSheetLayoutView="100" workbookViewId="0">
      <selection activeCell="I41" sqref="I41"/>
    </sheetView>
  </sheetViews>
  <sheetFormatPr baseColWidth="10" defaultRowHeight="15" x14ac:dyDescent="0.25"/>
  <cols>
    <col min="1" max="1" width="23" style="5" customWidth="1"/>
    <col min="2" max="2" width="14.85546875" style="5" bestFit="1" customWidth="1"/>
    <col min="3" max="9" width="12.7109375" style="5" customWidth="1"/>
    <col min="10" max="10" width="18.140625" style="5" customWidth="1"/>
  </cols>
  <sheetData>
    <row r="1" spans="1:10" ht="21.75" customHeight="1" thickBot="1" x14ac:dyDescent="0.3">
      <c r="A1" s="19"/>
      <c r="B1" s="51" t="s">
        <v>70</v>
      </c>
      <c r="C1" s="52"/>
      <c r="D1" s="52"/>
      <c r="E1" s="52"/>
      <c r="F1" s="52"/>
      <c r="G1" s="52"/>
      <c r="H1" s="52"/>
      <c r="I1" s="52"/>
      <c r="J1" s="53"/>
    </row>
    <row r="2" spans="1:10" ht="21.75" thickBot="1" x14ac:dyDescent="0.3">
      <c r="A2" s="20"/>
      <c r="B2" s="54" t="s">
        <v>0</v>
      </c>
      <c r="C2" s="55"/>
      <c r="D2" s="54" t="s">
        <v>1</v>
      </c>
      <c r="E2" s="55"/>
      <c r="F2" s="55"/>
      <c r="G2" s="55"/>
      <c r="H2" s="56"/>
      <c r="I2" s="1" t="s">
        <v>2</v>
      </c>
      <c r="J2" s="2" t="s">
        <v>3</v>
      </c>
    </row>
    <row r="3" spans="1:10" ht="21.75" thickBot="1" x14ac:dyDescent="0.3">
      <c r="A3" s="21"/>
      <c r="B3" s="57" t="s">
        <v>4</v>
      </c>
      <c r="C3" s="58"/>
      <c r="D3" s="57" t="s">
        <v>71</v>
      </c>
      <c r="E3" s="58"/>
      <c r="F3" s="58"/>
      <c r="G3" s="58"/>
      <c r="H3" s="59"/>
      <c r="I3" s="27"/>
      <c r="J3" s="28">
        <v>0</v>
      </c>
    </row>
    <row r="4" spans="1:10" x14ac:dyDescent="0.25">
      <c r="A4" s="60"/>
      <c r="B4" s="61"/>
      <c r="C4" s="61"/>
      <c r="D4" s="62"/>
      <c r="E4" s="62"/>
      <c r="F4" s="62"/>
      <c r="G4" s="62"/>
      <c r="H4" s="62"/>
      <c r="I4" s="61"/>
      <c r="J4" s="63"/>
    </row>
    <row r="5" spans="1:10" ht="3" customHeight="1" x14ac:dyDescent="0.25">
      <c r="A5" s="38"/>
      <c r="B5" s="39"/>
      <c r="C5" s="39"/>
      <c r="D5" s="39"/>
      <c r="E5" s="39"/>
      <c r="F5" s="39"/>
      <c r="G5" s="39"/>
      <c r="H5" s="39"/>
      <c r="I5" s="39"/>
      <c r="J5" s="40"/>
    </row>
    <row r="6" spans="1:10" ht="15.75" x14ac:dyDescent="0.25">
      <c r="A6" s="41" t="s">
        <v>5</v>
      </c>
      <c r="B6" s="42"/>
      <c r="C6" s="42"/>
      <c r="D6" s="42"/>
      <c r="E6" s="42"/>
      <c r="F6" s="42"/>
      <c r="G6" s="42"/>
      <c r="H6" s="42"/>
      <c r="I6" s="42"/>
      <c r="J6" s="43"/>
    </row>
    <row r="7" spans="1:10" ht="15.75" x14ac:dyDescent="0.25">
      <c r="A7" s="44" t="s">
        <v>6</v>
      </c>
      <c r="B7" s="45"/>
      <c r="C7" s="45"/>
      <c r="D7" s="45"/>
      <c r="E7" s="45"/>
      <c r="F7" s="45"/>
      <c r="G7" s="45"/>
      <c r="H7" s="45"/>
      <c r="I7" s="45"/>
      <c r="J7" s="46"/>
    </row>
    <row r="8" spans="1:10" x14ac:dyDescent="0.25">
      <c r="A8" s="3" t="s">
        <v>7</v>
      </c>
      <c r="B8" s="64" t="s">
        <v>53</v>
      </c>
      <c r="C8" s="65"/>
      <c r="D8" s="65"/>
      <c r="E8" s="65"/>
      <c r="F8" s="65"/>
      <c r="G8" s="65"/>
      <c r="H8" s="65"/>
      <c r="I8" s="65"/>
      <c r="J8" s="66"/>
    </row>
    <row r="9" spans="1:10" ht="15" customHeight="1" x14ac:dyDescent="0.25">
      <c r="A9" s="22" t="s">
        <v>36</v>
      </c>
      <c r="B9" s="64" t="s">
        <v>54</v>
      </c>
      <c r="C9" s="65"/>
      <c r="D9" s="65"/>
      <c r="E9" s="65"/>
      <c r="F9" s="65"/>
      <c r="G9" s="65"/>
      <c r="H9" s="65"/>
      <c r="I9" s="65"/>
      <c r="J9" s="66"/>
    </row>
    <row r="10" spans="1:10" x14ac:dyDescent="0.25">
      <c r="A10" s="22" t="s">
        <v>37</v>
      </c>
      <c r="B10" s="64" t="s">
        <v>55</v>
      </c>
      <c r="C10" s="65"/>
      <c r="D10" s="65"/>
      <c r="E10" s="65"/>
      <c r="F10" s="65"/>
      <c r="G10" s="65"/>
      <c r="H10" s="65"/>
      <c r="I10" s="65"/>
      <c r="J10" s="66"/>
    </row>
    <row r="11" spans="1:10" ht="31.5" customHeight="1" x14ac:dyDescent="0.25">
      <c r="A11" s="3" t="s">
        <v>8</v>
      </c>
      <c r="B11" s="47" t="s">
        <v>56</v>
      </c>
      <c r="C11" s="47"/>
      <c r="D11" s="47"/>
      <c r="E11" s="47"/>
      <c r="F11" s="47"/>
      <c r="G11" s="47"/>
      <c r="H11" s="47"/>
      <c r="I11" s="47"/>
      <c r="J11" s="48"/>
    </row>
    <row r="12" spans="1:10" ht="48" customHeight="1" x14ac:dyDescent="0.25">
      <c r="A12" s="3" t="s">
        <v>9</v>
      </c>
      <c r="B12" s="47" t="s">
        <v>67</v>
      </c>
      <c r="C12" s="47"/>
      <c r="D12" s="47"/>
      <c r="E12" s="47"/>
      <c r="F12" s="47"/>
      <c r="G12" s="47"/>
      <c r="H12" s="47"/>
      <c r="I12" s="47"/>
      <c r="J12" s="48"/>
    </row>
    <row r="13" spans="1:10" ht="15.75" x14ac:dyDescent="0.25">
      <c r="A13" s="41" t="s">
        <v>10</v>
      </c>
      <c r="B13" s="42"/>
      <c r="C13" s="42"/>
      <c r="D13" s="42"/>
      <c r="E13" s="42"/>
      <c r="F13" s="42"/>
      <c r="G13" s="42"/>
      <c r="H13" s="42"/>
      <c r="I13" s="42"/>
      <c r="J13" s="43"/>
    </row>
    <row r="14" spans="1:10" ht="27.75" customHeight="1" x14ac:dyDescent="0.25">
      <c r="A14" s="3" t="s">
        <v>11</v>
      </c>
      <c r="B14" s="23">
        <v>2</v>
      </c>
      <c r="C14" s="37" t="str">
        <f>IFERROR(VLOOKUP(B14,'[1]Validacion datos'!A2:B5,2,FALSE),"")</f>
        <v>DESARROLLO SOCIAL</v>
      </c>
      <c r="D14" s="37"/>
      <c r="E14" s="37"/>
      <c r="F14" s="37"/>
      <c r="G14" s="37"/>
      <c r="H14" s="37"/>
      <c r="I14" s="37"/>
      <c r="J14" s="37"/>
    </row>
    <row r="15" spans="1:10" ht="26.25" customHeight="1" x14ac:dyDescent="0.25">
      <c r="A15" s="3" t="s">
        <v>12</v>
      </c>
      <c r="B15" s="6">
        <v>2.4</v>
      </c>
      <c r="C15" s="37" t="str">
        <f>IFERROR(VLOOKUP(B15,'[1]Validacion datos'!A8:B26,2,FALSE),"")</f>
        <v>Cohesión territorial</v>
      </c>
      <c r="D15" s="37"/>
      <c r="E15" s="37"/>
      <c r="F15" s="37"/>
      <c r="G15" s="37"/>
      <c r="H15" s="37"/>
      <c r="I15" s="37"/>
      <c r="J15" s="37"/>
    </row>
    <row r="16" spans="1:10" ht="29.25" customHeight="1" x14ac:dyDescent="0.25">
      <c r="A16" s="3" t="s">
        <v>13</v>
      </c>
      <c r="B16" s="7" t="s">
        <v>65</v>
      </c>
      <c r="C16" s="37" t="str">
        <f>IFERROR(VLOOKUP(B16,'[1]Validacion datos'!D8:E64,2,FALSE),"")</f>
        <v>Promover el desarrollo sostenible de la zona fronteriza</v>
      </c>
      <c r="D16" s="37"/>
      <c r="E16" s="37"/>
      <c r="F16" s="37"/>
      <c r="G16" s="37"/>
      <c r="H16" s="37"/>
      <c r="I16" s="37"/>
      <c r="J16" s="37"/>
    </row>
    <row r="17" spans="1:12" ht="15.75" x14ac:dyDescent="0.25">
      <c r="A17" s="41" t="s">
        <v>14</v>
      </c>
      <c r="B17" s="42"/>
      <c r="C17" s="42"/>
      <c r="D17" s="42"/>
      <c r="E17" s="42"/>
      <c r="F17" s="42"/>
      <c r="G17" s="42"/>
      <c r="H17" s="42"/>
      <c r="I17" s="42"/>
      <c r="J17" s="43"/>
    </row>
    <row r="18" spans="1:12" ht="29.25" customHeight="1" x14ac:dyDescent="0.25">
      <c r="A18" s="3" t="s">
        <v>15</v>
      </c>
      <c r="B18" s="47" t="s">
        <v>57</v>
      </c>
      <c r="C18" s="47"/>
      <c r="D18" s="47"/>
      <c r="E18" s="47"/>
      <c r="F18" s="47"/>
      <c r="G18" s="47"/>
      <c r="H18" s="47"/>
      <c r="I18" s="47"/>
      <c r="J18" s="48"/>
    </row>
    <row r="19" spans="1:12" ht="33" customHeight="1" x14ac:dyDescent="0.25">
      <c r="A19" s="8" t="s">
        <v>16</v>
      </c>
      <c r="B19" s="47" t="s">
        <v>58</v>
      </c>
      <c r="C19" s="47"/>
      <c r="D19" s="47"/>
      <c r="E19" s="47"/>
      <c r="F19" s="47"/>
      <c r="G19" s="47"/>
      <c r="H19" s="47"/>
      <c r="I19" s="47"/>
      <c r="J19" s="48"/>
    </row>
    <row r="20" spans="1:12" ht="34.5" customHeight="1" x14ac:dyDescent="0.25">
      <c r="A20" s="8" t="s">
        <v>17</v>
      </c>
      <c r="B20" s="47" t="s">
        <v>66</v>
      </c>
      <c r="C20" s="47"/>
      <c r="D20" s="47"/>
      <c r="E20" s="47"/>
      <c r="F20" s="47"/>
      <c r="G20" s="47"/>
      <c r="H20" s="47"/>
      <c r="I20" s="47"/>
      <c r="J20" s="48"/>
    </row>
    <row r="21" spans="1:12" ht="35.25" customHeight="1" x14ac:dyDescent="0.25">
      <c r="A21" s="8" t="s">
        <v>38</v>
      </c>
      <c r="B21" s="47" t="s">
        <v>59</v>
      </c>
      <c r="C21" s="47"/>
      <c r="D21" s="47"/>
      <c r="E21" s="47"/>
      <c r="F21" s="47"/>
      <c r="G21" s="47"/>
      <c r="H21" s="47"/>
      <c r="I21" s="47"/>
      <c r="J21" s="48"/>
    </row>
    <row r="22" spans="1:12" ht="15.75" x14ac:dyDescent="0.25">
      <c r="A22" s="41" t="s">
        <v>18</v>
      </c>
      <c r="B22" s="42"/>
      <c r="C22" s="42"/>
      <c r="D22" s="42"/>
      <c r="E22" s="42"/>
      <c r="F22" s="42"/>
      <c r="G22" s="42"/>
      <c r="H22" s="42"/>
      <c r="I22" s="42"/>
      <c r="J22" s="43"/>
    </row>
    <row r="23" spans="1:12" ht="15.75" x14ac:dyDescent="0.25">
      <c r="A23" s="44" t="s">
        <v>19</v>
      </c>
      <c r="B23" s="45"/>
      <c r="C23" s="45"/>
      <c r="D23" s="45"/>
      <c r="E23" s="45"/>
      <c r="F23" s="45"/>
      <c r="G23" s="45"/>
      <c r="H23" s="45"/>
      <c r="I23" s="45"/>
      <c r="J23" s="46"/>
    </row>
    <row r="24" spans="1:12" ht="15" customHeight="1" x14ac:dyDescent="0.25">
      <c r="A24" s="49" t="s">
        <v>20</v>
      </c>
      <c r="B24" s="50"/>
      <c r="C24" s="67" t="s">
        <v>21</v>
      </c>
      <c r="D24" s="69"/>
      <c r="E24" s="69"/>
      <c r="F24" s="69" t="s">
        <v>22</v>
      </c>
      <c r="G24" s="69"/>
      <c r="H24" s="50"/>
      <c r="I24" s="67" t="s">
        <v>23</v>
      </c>
      <c r="J24" s="68"/>
    </row>
    <row r="25" spans="1:12" x14ac:dyDescent="0.25">
      <c r="A25" s="83">
        <v>80000000</v>
      </c>
      <c r="B25" s="84"/>
      <c r="C25" s="73">
        <v>80000000</v>
      </c>
      <c r="D25" s="74"/>
      <c r="E25" s="75"/>
      <c r="F25" s="73">
        <v>79772525.730000004</v>
      </c>
      <c r="G25" s="74"/>
      <c r="H25" s="75"/>
      <c r="I25" s="85">
        <f>+IF(F25&gt;0,F25/C25,0)</f>
        <v>0.99715657162500004</v>
      </c>
      <c r="J25" s="86"/>
    </row>
    <row r="26" spans="1:12" ht="15.75" x14ac:dyDescent="0.25">
      <c r="A26" s="44" t="s">
        <v>24</v>
      </c>
      <c r="B26" s="45"/>
      <c r="C26" s="45"/>
      <c r="D26" s="45"/>
      <c r="E26" s="45"/>
      <c r="F26" s="45"/>
      <c r="G26" s="45"/>
      <c r="H26" s="45"/>
      <c r="I26" s="45"/>
      <c r="J26" s="46"/>
    </row>
    <row r="27" spans="1:12" x14ac:dyDescent="0.25">
      <c r="A27" s="4"/>
      <c r="B27"/>
      <c r="C27" s="70" t="s">
        <v>48</v>
      </c>
      <c r="D27" s="71"/>
      <c r="E27" s="70" t="s">
        <v>69</v>
      </c>
      <c r="F27" s="71"/>
      <c r="G27" s="70" t="s">
        <v>68</v>
      </c>
      <c r="H27" s="70"/>
      <c r="I27" s="70" t="s">
        <v>25</v>
      </c>
      <c r="J27" s="72"/>
    </row>
    <row r="28" spans="1:12" ht="38.25" x14ac:dyDescent="0.25">
      <c r="A28" s="9" t="s">
        <v>26</v>
      </c>
      <c r="B28" s="10" t="s">
        <v>27</v>
      </c>
      <c r="C28" s="10" t="s">
        <v>39</v>
      </c>
      <c r="D28" s="10" t="s">
        <v>40</v>
      </c>
      <c r="E28" s="10" t="s">
        <v>42</v>
      </c>
      <c r="F28" s="10" t="s">
        <v>43</v>
      </c>
      <c r="G28" s="10" t="s">
        <v>44</v>
      </c>
      <c r="H28" s="10" t="s">
        <v>45</v>
      </c>
      <c r="I28" s="10" t="s">
        <v>46</v>
      </c>
      <c r="J28" s="11" t="s">
        <v>47</v>
      </c>
    </row>
    <row r="29" spans="1:12" ht="84" x14ac:dyDescent="0.25">
      <c r="A29" s="12" t="s">
        <v>64</v>
      </c>
      <c r="B29" s="30" t="s">
        <v>49</v>
      </c>
      <c r="C29" s="13">
        <v>120</v>
      </c>
      <c r="D29" s="14">
        <v>80000000</v>
      </c>
      <c r="E29" s="14">
        <v>60</v>
      </c>
      <c r="F29" s="14">
        <f>18000000+26880820.31</f>
        <v>44880820.310000002</v>
      </c>
      <c r="G29" s="15">
        <v>60</v>
      </c>
      <c r="H29" s="14">
        <f>17883742.11+26653346.04</f>
        <v>44537088.149999999</v>
      </c>
      <c r="I29" s="16">
        <f>IF(G29&gt;0,G29/C29,0)</f>
        <v>0.5</v>
      </c>
      <c r="J29" s="17">
        <f>IF(H29&gt;0,H29/D29,0)</f>
        <v>0.55671360187499996</v>
      </c>
      <c r="K29" s="32"/>
      <c r="L29" s="33"/>
    </row>
    <row r="30" spans="1:12" ht="15.75" x14ac:dyDescent="0.25">
      <c r="A30" s="41" t="s">
        <v>28</v>
      </c>
      <c r="B30" s="42"/>
      <c r="C30" s="42"/>
      <c r="D30" s="42"/>
      <c r="E30" s="42"/>
      <c r="F30" s="42"/>
      <c r="G30" s="42"/>
      <c r="H30" s="42"/>
      <c r="I30" s="42"/>
      <c r="J30" s="43"/>
    </row>
    <row r="31" spans="1:12" ht="15.75" x14ac:dyDescent="0.25">
      <c r="A31" s="44" t="s">
        <v>29</v>
      </c>
      <c r="B31" s="45"/>
      <c r="C31" s="45"/>
      <c r="D31" s="45"/>
      <c r="E31" s="45"/>
      <c r="F31" s="45"/>
      <c r="G31" s="45"/>
      <c r="H31" s="45"/>
      <c r="I31" s="45"/>
      <c r="J31" s="46"/>
    </row>
    <row r="32" spans="1:12" ht="26.25" customHeight="1" x14ac:dyDescent="0.25">
      <c r="A32" s="18" t="s">
        <v>30</v>
      </c>
      <c r="B32" s="47" t="s">
        <v>60</v>
      </c>
      <c r="C32" s="47"/>
      <c r="D32" s="47"/>
      <c r="E32" s="47"/>
      <c r="F32" s="47"/>
      <c r="G32" s="47"/>
      <c r="H32" s="47"/>
      <c r="I32" s="47"/>
      <c r="J32" s="48"/>
    </row>
    <row r="33" spans="1:12" ht="30" customHeight="1" x14ac:dyDescent="0.25">
      <c r="A33" s="18" t="s">
        <v>31</v>
      </c>
      <c r="B33" s="47" t="s">
        <v>61</v>
      </c>
      <c r="C33" s="47"/>
      <c r="D33" s="47"/>
      <c r="E33" s="47"/>
      <c r="F33" s="47"/>
      <c r="G33" s="47"/>
      <c r="H33" s="47"/>
      <c r="I33" s="47"/>
      <c r="J33" s="48"/>
    </row>
    <row r="34" spans="1:12" ht="85.5" customHeight="1" x14ac:dyDescent="0.25">
      <c r="A34" s="18" t="s">
        <v>32</v>
      </c>
      <c r="B34" s="47" t="s">
        <v>72</v>
      </c>
      <c r="C34" s="47"/>
      <c r="D34" s="47"/>
      <c r="E34" s="47"/>
      <c r="F34" s="47"/>
      <c r="G34" s="47"/>
      <c r="H34" s="47"/>
      <c r="I34" s="47"/>
      <c r="J34" s="48"/>
      <c r="L34" s="33"/>
    </row>
    <row r="35" spans="1:12" ht="72.75" customHeight="1" x14ac:dyDescent="0.25">
      <c r="A35" s="18" t="s">
        <v>33</v>
      </c>
      <c r="B35" s="47" t="s">
        <v>74</v>
      </c>
      <c r="C35" s="47"/>
      <c r="D35" s="47"/>
      <c r="E35" s="47"/>
      <c r="F35" s="47"/>
      <c r="G35" s="47"/>
      <c r="H35" s="47"/>
      <c r="I35" s="47"/>
      <c r="J35" s="48"/>
    </row>
    <row r="36" spans="1:12" ht="15.75" x14ac:dyDescent="0.25">
      <c r="A36" s="41" t="s">
        <v>34</v>
      </c>
      <c r="B36" s="42"/>
      <c r="C36" s="42"/>
      <c r="D36" s="42"/>
      <c r="E36" s="42"/>
      <c r="F36" s="42"/>
      <c r="G36" s="42"/>
      <c r="H36" s="42"/>
      <c r="I36" s="42"/>
      <c r="J36" s="43"/>
    </row>
    <row r="37" spans="1:12" ht="15.75" x14ac:dyDescent="0.25">
      <c r="A37" s="76" t="s">
        <v>35</v>
      </c>
      <c r="B37" s="77"/>
      <c r="C37" s="77"/>
      <c r="D37" s="77"/>
      <c r="E37" s="77"/>
      <c r="F37" s="77"/>
      <c r="G37" s="77"/>
      <c r="H37" s="77"/>
      <c r="I37" s="77"/>
      <c r="J37" s="78"/>
    </row>
    <row r="38" spans="1:12" ht="27.75" customHeight="1" x14ac:dyDescent="0.25">
      <c r="A38" s="79" t="s">
        <v>73</v>
      </c>
      <c r="B38" s="80"/>
      <c r="C38" s="80"/>
      <c r="D38" s="80"/>
      <c r="E38" s="80"/>
      <c r="F38" s="80"/>
      <c r="G38" s="80"/>
      <c r="H38" s="80"/>
      <c r="I38" s="80"/>
      <c r="J38" s="81"/>
    </row>
    <row r="39" spans="1:12" ht="18.75" customHeight="1" x14ac:dyDescent="0.25">
      <c r="A39" s="24"/>
      <c r="B39" s="24"/>
      <c r="C39" s="24"/>
      <c r="D39" s="24"/>
      <c r="E39" s="24"/>
      <c r="F39" s="24"/>
      <c r="G39" s="24"/>
      <c r="H39" s="24"/>
      <c r="I39" s="24"/>
      <c r="J39" s="24"/>
    </row>
    <row r="40" spans="1:12" ht="13.5" customHeight="1" x14ac:dyDescent="0.25">
      <c r="A40" s="82" t="s">
        <v>41</v>
      </c>
      <c r="B40" s="82"/>
      <c r="C40" s="82"/>
      <c r="D40" s="82"/>
      <c r="E40" s="82"/>
      <c r="F40" s="82"/>
      <c r="G40" s="82"/>
      <c r="H40" s="82"/>
      <c r="I40" s="82"/>
      <c r="J40" s="82"/>
    </row>
    <row r="41" spans="1:12" ht="30.75" customHeight="1" x14ac:dyDescent="0.25"/>
    <row r="42" spans="1:12" ht="13.5" customHeight="1" x14ac:dyDescent="0.25">
      <c r="A42" s="31"/>
      <c r="B42" s="31"/>
      <c r="C42" s="31"/>
      <c r="D42" s="31"/>
      <c r="E42" s="31"/>
      <c r="F42" s="31"/>
      <c r="G42" s="31"/>
      <c r="H42" s="31"/>
      <c r="I42" s="31"/>
      <c r="J42" s="31"/>
    </row>
    <row r="43" spans="1:12" ht="18.75" customHeight="1" thickBot="1" x14ac:dyDescent="0.3">
      <c r="A43" s="25" t="s">
        <v>50</v>
      </c>
      <c r="B43" s="26">
        <v>80000000</v>
      </c>
      <c r="G43" s="34"/>
      <c r="H43" s="34"/>
      <c r="I43" s="34"/>
    </row>
    <row r="44" spans="1:12" x14ac:dyDescent="0.25">
      <c r="A44" s="25" t="s">
        <v>51</v>
      </c>
      <c r="B44" s="26">
        <v>80000000</v>
      </c>
      <c r="G44" s="35" t="s">
        <v>62</v>
      </c>
      <c r="H44" s="35"/>
      <c r="I44" s="35"/>
    </row>
    <row r="45" spans="1:12" x14ac:dyDescent="0.25">
      <c r="A45" s="25" t="s">
        <v>52</v>
      </c>
      <c r="B45" s="29">
        <v>79772525.730000004</v>
      </c>
      <c r="G45" s="36" t="s">
        <v>63</v>
      </c>
      <c r="H45" s="36"/>
      <c r="I45" s="36"/>
    </row>
  </sheetData>
  <mergeCells count="51">
    <mergeCell ref="A36:J36"/>
    <mergeCell ref="A37:J37"/>
    <mergeCell ref="A38:J38"/>
    <mergeCell ref="A40:J40"/>
    <mergeCell ref="B9:J9"/>
    <mergeCell ref="B10:J10"/>
    <mergeCell ref="B21:J21"/>
    <mergeCell ref="A30:J30"/>
    <mergeCell ref="A31:J31"/>
    <mergeCell ref="B32:J32"/>
    <mergeCell ref="B33:J33"/>
    <mergeCell ref="B34:J34"/>
    <mergeCell ref="B35:J35"/>
    <mergeCell ref="A25:B25"/>
    <mergeCell ref="I25:J25"/>
    <mergeCell ref="A26:J26"/>
    <mergeCell ref="I24:J24"/>
    <mergeCell ref="C24:E24"/>
    <mergeCell ref="F24:H24"/>
    <mergeCell ref="C27:D27"/>
    <mergeCell ref="G27:H27"/>
    <mergeCell ref="I27:J27"/>
    <mergeCell ref="C25:E25"/>
    <mergeCell ref="F25:H25"/>
    <mergeCell ref="E27:F27"/>
    <mergeCell ref="A4:J4"/>
    <mergeCell ref="B8:J8"/>
    <mergeCell ref="B11:J11"/>
    <mergeCell ref="B12:J12"/>
    <mergeCell ref="A13:J13"/>
    <mergeCell ref="B1:J1"/>
    <mergeCell ref="B2:C2"/>
    <mergeCell ref="D2:H2"/>
    <mergeCell ref="B3:C3"/>
    <mergeCell ref="D3:H3"/>
    <mergeCell ref="G43:I43"/>
    <mergeCell ref="G44:I44"/>
    <mergeCell ref="G45:I45"/>
    <mergeCell ref="C15:J15"/>
    <mergeCell ref="A5:J5"/>
    <mergeCell ref="A6:J6"/>
    <mergeCell ref="A7:J7"/>
    <mergeCell ref="C14:J14"/>
    <mergeCell ref="C16:J16"/>
    <mergeCell ref="A17:J17"/>
    <mergeCell ref="B18:J18"/>
    <mergeCell ref="B19:J19"/>
    <mergeCell ref="B20:J20"/>
    <mergeCell ref="A22:J22"/>
    <mergeCell ref="A23:J23"/>
    <mergeCell ref="A24:B24"/>
  </mergeCells>
  <phoneticPr fontId="22" type="noConversion"/>
  <dataValidations xWindow="787" yWindow="456"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D28:D29 E29:F29 F28" xr:uid="{247AEBBA-5BB4-404D-982B-514E41C68A75}"/>
    <dataValidation allowBlank="1" showInputMessage="1" showErrorMessage="1" prompt="Meta anual del indicador" sqref="C28:C29 E28"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0524BFCB-A12A-4648-AF7E-0945F5E8B222}"/>
    <dataValidation allowBlank="1" showInputMessage="1" showErrorMessage="1" prompt="Presupuesto del programa" sqref="A25:C25 F25" xr:uid="{2C90DB71-EB15-47FB-969B-D3C6779E55E0}"/>
    <dataValidation allowBlank="1" showInputMessage="1" showErrorMessage="1" prompt="Oportunidades de mejora identificadas" sqref="A38:J40" xr:uid="{DA848EFB-3FC8-4206-B557-B09F4E34DBE3}"/>
    <dataValidation allowBlank="1" showInputMessage="1" showErrorMessage="1" prompt="De existir desvío, explicar razones." sqref="B35:J35" xr:uid="{F90CE942-CFF8-4132-9329-E371B5935897}"/>
    <dataValidation allowBlank="1" showInputMessage="1" showErrorMessage="1" prompt="1. Describir lo plasmado en el presupuesto_x000a_2. Describir lo alcanzado en términos financieros y de producción " sqref="B34:J34" xr:uid="{339A9829-737D-4068-8348-15D82FFCC041}"/>
    <dataValidation allowBlank="1" showInputMessage="1" showErrorMessage="1" prompt="¿En qué consiste el producto? su objetivo" sqref="B33:J33" xr:uid="{7F4BA64F-5021-4CBF-A244-A9C430B5A71B}"/>
    <dataValidation allowBlank="1" showInputMessage="1" showErrorMessage="1" prompt="Nombre del producto" sqref="B32:J32" xr:uid="{24D7E598-FA58-4F9B-9FFD-DC7A96E7AB0D}"/>
    <dataValidation allowBlank="1" showInputMessage="1" showErrorMessage="1" prompt="¿A quién va dirigido el programa?, ¿qué característica tiene esta población que requiere ser beneficiada?" sqref="B20:J20" xr:uid="{C1F3DCB0-5BBF-4C7C-816E-87E6B0DEA2FD}"/>
    <dataValidation allowBlank="1" showInputMessage="1" prompt="Nombre del capítulo" sqref="B8:J10" xr:uid="{7B510400-5492-4460-9A17-6F9C9401B683}"/>
    <dataValidation allowBlank="1" sqref="A8" xr:uid="{4E4D531B-D39C-42CD-8509-9C2E6575184D}"/>
  </dataValidations>
  <pageMargins left="0.25" right="0.25" top="0.75" bottom="0.75" header="0.3" footer="0.3"/>
  <pageSetup scale="61" orientation="portrait" horizontalDpi="4294967293" r:id="rId1"/>
  <ignoredErrors>
    <ignoredError sqref="I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Alicia Reyes</cp:lastModifiedBy>
  <cp:lastPrinted>2023-01-13T20:14:15Z</cp:lastPrinted>
  <dcterms:created xsi:type="dcterms:W3CDTF">2021-03-22T15:50:10Z</dcterms:created>
  <dcterms:modified xsi:type="dcterms:W3CDTF">2024-01-16T14:24:41Z</dcterms:modified>
</cp:coreProperties>
</file>