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10. OCTUBRE 2021\"/>
    </mc:Choice>
  </mc:AlternateContent>
  <xr:revisionPtr revIDLastSave="0" documentId="8_{E417E44A-3CEC-44D3-90F0-0DBFA65BF628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CUENTAS X PAGAR OCTUBRE" sheetId="20" r:id="rId1"/>
    <sheet name="INGRESOS Y EGRESOS OCTUBRE" sheetId="21" r:id="rId2"/>
    <sheet name="Bienes Almacen Octubre-Diciem." sheetId="22" r:id="rId3"/>
    <sheet name="ESTADO DE SITUACION OCT. 2021" sheetId="23" r:id="rId4"/>
  </sheets>
  <externalReferences>
    <externalReference r:id="rId5"/>
  </externalReferences>
  <definedNames>
    <definedName name="_xlnm._FilterDatabase" localSheetId="2" hidden="1">'Bienes Almacen Octubre-Diciem.'!$A$12:$G$310</definedName>
    <definedName name="_xlnm._FilterDatabase" localSheetId="1" hidden="1">'INGRESOS Y EGRESOS OCTUBRE'!$F$14:$H$79</definedName>
    <definedName name="_xlnm.Print_Area" localSheetId="2">'Bienes Almacen Octubre-Diciem.'!$A$1:$K$322</definedName>
    <definedName name="_xlnm.Print_Area" localSheetId="0">'CUENTAS X PAGAR OCTUBRE'!$D$1:$U$35</definedName>
    <definedName name="_xlnm.Print_Area" localSheetId="3">'ESTADO DE SITUACION OCT. 2021'!$A$1:$G$67</definedName>
    <definedName name="_xlnm.Print_Area" localSheetId="1">'INGRESOS Y EGRESOS OCTUBRE'!$B$1:$H$90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3" l="1"/>
  <c r="E45" i="23"/>
  <c r="E34" i="23"/>
  <c r="D29" i="23"/>
  <c r="E30" i="23" s="1"/>
  <c r="E27" i="23"/>
  <c r="E18" i="23"/>
  <c r="E21" i="23" s="1"/>
  <c r="E37" i="23" l="1"/>
  <c r="E38" i="23"/>
  <c r="E49" i="23" s="1"/>
  <c r="E50" i="23" s="1"/>
  <c r="E51" i="23" s="1"/>
  <c r="K309" i="22" l="1"/>
  <c r="I309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K291" i="22"/>
  <c r="I291" i="22"/>
  <c r="G291" i="22"/>
  <c r="K290" i="22"/>
  <c r="I290" i="22"/>
  <c r="G290" i="22"/>
  <c r="K289" i="22"/>
  <c r="I289" i="22"/>
  <c r="G289" i="22"/>
  <c r="K288" i="22"/>
  <c r="I288" i="22"/>
  <c r="G288" i="22"/>
  <c r="K287" i="22"/>
  <c r="I287" i="22"/>
  <c r="G287" i="22"/>
  <c r="K286" i="22"/>
  <c r="I286" i="22"/>
  <c r="G286" i="22"/>
  <c r="K285" i="22"/>
  <c r="I285" i="22"/>
  <c r="G285" i="22"/>
  <c r="K284" i="22"/>
  <c r="I284" i="22"/>
  <c r="G284" i="22"/>
  <c r="K283" i="22"/>
  <c r="I283" i="22"/>
  <c r="G283" i="22"/>
  <c r="K282" i="22"/>
  <c r="I282" i="22"/>
  <c r="G282" i="22"/>
  <c r="K281" i="22"/>
  <c r="I281" i="22"/>
  <c r="G281" i="22"/>
  <c r="K280" i="22"/>
  <c r="I280" i="22"/>
  <c r="G280" i="22"/>
  <c r="K279" i="22"/>
  <c r="I279" i="22"/>
  <c r="G279" i="22"/>
  <c r="K278" i="22"/>
  <c r="I278" i="22"/>
  <c r="G278" i="22"/>
  <c r="K277" i="22"/>
  <c r="I277" i="22"/>
  <c r="G277" i="22"/>
  <c r="K276" i="22"/>
  <c r="I276" i="22"/>
  <c r="G276" i="22"/>
  <c r="K275" i="22"/>
  <c r="I275" i="22"/>
  <c r="G275" i="22"/>
  <c r="K274" i="22"/>
  <c r="I274" i="22"/>
  <c r="G274" i="22"/>
  <c r="K273" i="22"/>
  <c r="I273" i="22"/>
  <c r="G273" i="22"/>
  <c r="K272" i="22"/>
  <c r="I272" i="22"/>
  <c r="G272" i="22"/>
  <c r="K271" i="22"/>
  <c r="I271" i="22"/>
  <c r="G271" i="22"/>
  <c r="K270" i="22"/>
  <c r="I270" i="22"/>
  <c r="G270" i="22"/>
  <c r="K269" i="22"/>
  <c r="I269" i="22"/>
  <c r="G269" i="22"/>
  <c r="K268" i="22"/>
  <c r="I268" i="22"/>
  <c r="G268" i="22"/>
  <c r="K267" i="22"/>
  <c r="I267" i="22"/>
  <c r="G267" i="22"/>
  <c r="K266" i="22"/>
  <c r="I266" i="22"/>
  <c r="G266" i="22"/>
  <c r="K265" i="22"/>
  <c r="I265" i="22"/>
  <c r="G265" i="22"/>
  <c r="K264" i="22"/>
  <c r="I264" i="22"/>
  <c r="G264" i="22"/>
  <c r="K263" i="22"/>
  <c r="I263" i="22"/>
  <c r="G263" i="22"/>
  <c r="K262" i="22"/>
  <c r="I262" i="22"/>
  <c r="G262" i="22"/>
  <c r="K261" i="22"/>
  <c r="I261" i="22"/>
  <c r="G261" i="22"/>
  <c r="K260" i="22"/>
  <c r="I260" i="22"/>
  <c r="G260" i="22"/>
  <c r="K259" i="22"/>
  <c r="I259" i="22"/>
  <c r="G259" i="22"/>
  <c r="K258" i="22"/>
  <c r="I258" i="22"/>
  <c r="G258" i="22"/>
  <c r="K257" i="22"/>
  <c r="I257" i="22"/>
  <c r="G257" i="22"/>
  <c r="K256" i="22"/>
  <c r="I256" i="22"/>
  <c r="G256" i="22"/>
  <c r="K255" i="22"/>
  <c r="I255" i="22"/>
  <c r="G255" i="22"/>
  <c r="K254" i="22"/>
  <c r="I254" i="22"/>
  <c r="G254" i="22"/>
  <c r="K253" i="22"/>
  <c r="I253" i="22"/>
  <c r="G253" i="22"/>
  <c r="K252" i="22"/>
  <c r="I252" i="22"/>
  <c r="G252" i="22"/>
  <c r="K251" i="22"/>
  <c r="I251" i="22"/>
  <c r="G251" i="22"/>
  <c r="K250" i="22"/>
  <c r="I250" i="22"/>
  <c r="G250" i="22"/>
  <c r="K249" i="22"/>
  <c r="I249" i="22"/>
  <c r="G249" i="22"/>
  <c r="K248" i="22"/>
  <c r="I248" i="22"/>
  <c r="G248" i="22"/>
  <c r="K247" i="22"/>
  <c r="I247" i="22"/>
  <c r="G247" i="22"/>
  <c r="K246" i="22"/>
  <c r="I246" i="22"/>
  <c r="G246" i="22"/>
  <c r="K245" i="22"/>
  <c r="I245" i="22"/>
  <c r="G245" i="22"/>
  <c r="K244" i="22"/>
  <c r="I244" i="22"/>
  <c r="G244" i="22"/>
  <c r="K243" i="22"/>
  <c r="I243" i="22"/>
  <c r="G243" i="22"/>
  <c r="K242" i="22"/>
  <c r="I242" i="22"/>
  <c r="G242" i="22"/>
  <c r="K241" i="22"/>
  <c r="I241" i="22"/>
  <c r="G241" i="22"/>
  <c r="K240" i="22"/>
  <c r="I240" i="22"/>
  <c r="G240" i="22"/>
  <c r="K239" i="22"/>
  <c r="I239" i="22"/>
  <c r="G239" i="22"/>
  <c r="K238" i="22"/>
  <c r="I238" i="22"/>
  <c r="G238" i="22"/>
  <c r="K237" i="22"/>
  <c r="I237" i="22"/>
  <c r="G237" i="22"/>
  <c r="K236" i="22"/>
  <c r="I236" i="22"/>
  <c r="G236" i="22"/>
  <c r="K235" i="22"/>
  <c r="I235" i="22"/>
  <c r="G235" i="22"/>
  <c r="K234" i="22"/>
  <c r="I234" i="22"/>
  <c r="G234" i="22"/>
  <c r="K233" i="22"/>
  <c r="I233" i="22"/>
  <c r="G233" i="22"/>
  <c r="K232" i="22"/>
  <c r="I232" i="22"/>
  <c r="G232" i="22"/>
  <c r="K231" i="22"/>
  <c r="I231" i="22"/>
  <c r="G231" i="22"/>
  <c r="K230" i="22"/>
  <c r="I230" i="22"/>
  <c r="G230" i="22"/>
  <c r="K229" i="22"/>
  <c r="I229" i="22"/>
  <c r="G229" i="22"/>
  <c r="K228" i="22"/>
  <c r="I228" i="22"/>
  <c r="G228" i="22"/>
  <c r="K227" i="22"/>
  <c r="I227" i="22"/>
  <c r="G227" i="22"/>
  <c r="K226" i="22"/>
  <c r="I226" i="22"/>
  <c r="G226" i="22"/>
  <c r="K225" i="22"/>
  <c r="I225" i="22"/>
  <c r="G225" i="22"/>
  <c r="K224" i="22"/>
  <c r="I224" i="22"/>
  <c r="G224" i="22"/>
  <c r="K223" i="22"/>
  <c r="I223" i="22"/>
  <c r="G223" i="22"/>
  <c r="K222" i="22"/>
  <c r="I222" i="22"/>
  <c r="G222" i="22"/>
  <c r="K221" i="22"/>
  <c r="I221" i="22"/>
  <c r="G221" i="22"/>
  <c r="K220" i="22"/>
  <c r="I220" i="22"/>
  <c r="G220" i="22"/>
  <c r="K219" i="22"/>
  <c r="I219" i="22"/>
  <c r="G219" i="22"/>
  <c r="K218" i="22"/>
  <c r="I218" i="22"/>
  <c r="G218" i="22"/>
  <c r="K217" i="22"/>
  <c r="I217" i="22"/>
  <c r="G217" i="22"/>
  <c r="K216" i="22"/>
  <c r="I216" i="22"/>
  <c r="G216" i="22"/>
  <c r="K215" i="22"/>
  <c r="I215" i="22"/>
  <c r="G215" i="22"/>
  <c r="K214" i="22"/>
  <c r="I214" i="22"/>
  <c r="G214" i="22"/>
  <c r="K213" i="22"/>
  <c r="I213" i="22"/>
  <c r="G213" i="22"/>
  <c r="K212" i="22"/>
  <c r="I212" i="22"/>
  <c r="G212" i="22"/>
  <c r="K211" i="22"/>
  <c r="I211" i="22"/>
  <c r="G211" i="22"/>
  <c r="K210" i="22"/>
  <c r="I210" i="22"/>
  <c r="G210" i="22"/>
  <c r="K209" i="22"/>
  <c r="I209" i="22"/>
  <c r="G209" i="22"/>
  <c r="K208" i="22"/>
  <c r="I208" i="22"/>
  <c r="G208" i="22"/>
  <c r="K207" i="22"/>
  <c r="I207" i="22"/>
  <c r="G207" i="22"/>
  <c r="K206" i="22"/>
  <c r="I206" i="22"/>
  <c r="G206" i="22"/>
  <c r="K205" i="22"/>
  <c r="I205" i="22"/>
  <c r="G205" i="22"/>
  <c r="K204" i="22"/>
  <c r="I204" i="22"/>
  <c r="G204" i="22"/>
  <c r="K203" i="22"/>
  <c r="I203" i="22"/>
  <c r="G203" i="22"/>
  <c r="K202" i="22"/>
  <c r="I202" i="22"/>
  <c r="G202" i="22"/>
  <c r="K201" i="22"/>
  <c r="I201" i="22"/>
  <c r="G201" i="22"/>
  <c r="K200" i="22"/>
  <c r="I200" i="22"/>
  <c r="G200" i="22"/>
  <c r="K199" i="22"/>
  <c r="I199" i="22"/>
  <c r="G199" i="22"/>
  <c r="K198" i="22"/>
  <c r="I198" i="22"/>
  <c r="G198" i="22"/>
  <c r="K197" i="22"/>
  <c r="I197" i="22"/>
  <c r="G197" i="22"/>
  <c r="K196" i="22"/>
  <c r="I196" i="22"/>
  <c r="G196" i="22"/>
  <c r="K195" i="22"/>
  <c r="I195" i="22"/>
  <c r="G195" i="22"/>
  <c r="K194" i="22"/>
  <c r="I194" i="22"/>
  <c r="G194" i="22"/>
  <c r="K193" i="22"/>
  <c r="I193" i="22"/>
  <c r="G193" i="22"/>
  <c r="K192" i="22"/>
  <c r="I192" i="22"/>
  <c r="G192" i="22"/>
  <c r="K191" i="22"/>
  <c r="I191" i="22"/>
  <c r="G191" i="22"/>
  <c r="K190" i="22"/>
  <c r="I190" i="22"/>
  <c r="G190" i="22"/>
  <c r="K189" i="22"/>
  <c r="I189" i="22"/>
  <c r="G189" i="22"/>
  <c r="K188" i="22"/>
  <c r="I188" i="22"/>
  <c r="G188" i="22"/>
  <c r="K187" i="22"/>
  <c r="I187" i="22"/>
  <c r="G187" i="22"/>
  <c r="K186" i="22"/>
  <c r="I186" i="22"/>
  <c r="G186" i="22"/>
  <c r="K185" i="22"/>
  <c r="I185" i="22"/>
  <c r="G185" i="22"/>
  <c r="K184" i="22"/>
  <c r="I184" i="22"/>
  <c r="G184" i="22"/>
  <c r="K183" i="22"/>
  <c r="I183" i="22"/>
  <c r="G183" i="22"/>
  <c r="K182" i="22"/>
  <c r="I182" i="22"/>
  <c r="G182" i="22"/>
  <c r="K181" i="22"/>
  <c r="I181" i="22"/>
  <c r="G181" i="22"/>
  <c r="K180" i="22"/>
  <c r="I180" i="22"/>
  <c r="G180" i="22"/>
  <c r="K179" i="22"/>
  <c r="I179" i="22"/>
  <c r="G179" i="22"/>
  <c r="K178" i="22"/>
  <c r="I178" i="22"/>
  <c r="G178" i="22"/>
  <c r="K177" i="22"/>
  <c r="I177" i="22"/>
  <c r="G177" i="22"/>
  <c r="K176" i="22"/>
  <c r="I176" i="22"/>
  <c r="G176" i="22"/>
  <c r="K175" i="22"/>
  <c r="I175" i="22"/>
  <c r="G175" i="22"/>
  <c r="K174" i="22"/>
  <c r="I174" i="22"/>
  <c r="G174" i="22"/>
  <c r="K173" i="22"/>
  <c r="I173" i="22"/>
  <c r="G173" i="22"/>
  <c r="K172" i="22"/>
  <c r="I172" i="22"/>
  <c r="G172" i="22"/>
  <c r="K171" i="22"/>
  <c r="I171" i="22"/>
  <c r="G171" i="22"/>
  <c r="K170" i="22"/>
  <c r="I170" i="22"/>
  <c r="G170" i="22"/>
  <c r="K169" i="22"/>
  <c r="I169" i="22"/>
  <c r="G169" i="22"/>
  <c r="K168" i="22"/>
  <c r="I168" i="22"/>
  <c r="G168" i="22"/>
  <c r="K167" i="22"/>
  <c r="I167" i="22"/>
  <c r="G167" i="22"/>
  <c r="K166" i="22"/>
  <c r="I166" i="22"/>
  <c r="G166" i="22"/>
  <c r="K165" i="22"/>
  <c r="I165" i="22"/>
  <c r="G165" i="22"/>
  <c r="K164" i="22"/>
  <c r="I164" i="22"/>
  <c r="G164" i="22"/>
  <c r="K163" i="22"/>
  <c r="I163" i="22"/>
  <c r="G163" i="22"/>
  <c r="K162" i="22"/>
  <c r="I162" i="22"/>
  <c r="G162" i="22"/>
  <c r="K161" i="22"/>
  <c r="I161" i="22"/>
  <c r="G161" i="22"/>
  <c r="K160" i="22"/>
  <c r="I160" i="22"/>
  <c r="G160" i="22"/>
  <c r="K159" i="22"/>
  <c r="I159" i="22"/>
  <c r="G159" i="22"/>
  <c r="K158" i="22"/>
  <c r="I158" i="22"/>
  <c r="G158" i="22"/>
  <c r="K157" i="22"/>
  <c r="I157" i="22"/>
  <c r="G157" i="22"/>
  <c r="K156" i="22"/>
  <c r="I156" i="22"/>
  <c r="G156" i="22"/>
  <c r="K155" i="22"/>
  <c r="I155" i="22"/>
  <c r="G155" i="22"/>
  <c r="K154" i="22"/>
  <c r="I154" i="22"/>
  <c r="G154" i="22"/>
  <c r="K153" i="22"/>
  <c r="I153" i="22"/>
  <c r="G153" i="22"/>
  <c r="K152" i="22"/>
  <c r="I152" i="22"/>
  <c r="G152" i="22"/>
  <c r="K151" i="22"/>
  <c r="I151" i="22"/>
  <c r="G151" i="22"/>
  <c r="K150" i="22"/>
  <c r="I150" i="22"/>
  <c r="G150" i="22"/>
  <c r="K149" i="22"/>
  <c r="I149" i="22"/>
  <c r="G149" i="22"/>
  <c r="K148" i="22"/>
  <c r="I148" i="22"/>
  <c r="G148" i="22"/>
  <c r="K147" i="22"/>
  <c r="I147" i="22"/>
  <c r="G147" i="22"/>
  <c r="K146" i="22"/>
  <c r="I146" i="22"/>
  <c r="G146" i="22"/>
  <c r="K145" i="22"/>
  <c r="I145" i="22"/>
  <c r="G145" i="22"/>
  <c r="K144" i="22"/>
  <c r="I144" i="22"/>
  <c r="G144" i="22"/>
  <c r="K143" i="22"/>
  <c r="I143" i="22"/>
  <c r="G143" i="22"/>
  <c r="K142" i="22"/>
  <c r="I142" i="22"/>
  <c r="G142" i="22"/>
  <c r="K141" i="22"/>
  <c r="I141" i="22"/>
  <c r="G141" i="22"/>
  <c r="K140" i="22"/>
  <c r="I140" i="22"/>
  <c r="G140" i="22"/>
  <c r="K139" i="22"/>
  <c r="I139" i="22"/>
  <c r="G139" i="22"/>
  <c r="K138" i="22"/>
  <c r="I138" i="22"/>
  <c r="G138" i="22"/>
  <c r="K137" i="22"/>
  <c r="I137" i="22"/>
  <c r="G137" i="22"/>
  <c r="K136" i="22"/>
  <c r="I136" i="22"/>
  <c r="G136" i="22"/>
  <c r="K135" i="22"/>
  <c r="I135" i="22"/>
  <c r="G135" i="22"/>
  <c r="K134" i="22"/>
  <c r="I134" i="22"/>
  <c r="G134" i="22"/>
  <c r="K133" i="22"/>
  <c r="I133" i="22"/>
  <c r="G133" i="22"/>
  <c r="K132" i="22"/>
  <c r="I132" i="22"/>
  <c r="G132" i="22"/>
  <c r="K131" i="22"/>
  <c r="I131" i="22"/>
  <c r="G131" i="22"/>
  <c r="K130" i="22"/>
  <c r="I130" i="22"/>
  <c r="G130" i="22"/>
  <c r="K129" i="22"/>
  <c r="I129" i="22"/>
  <c r="G129" i="22"/>
  <c r="K128" i="22"/>
  <c r="I128" i="22"/>
  <c r="G128" i="22"/>
  <c r="K127" i="22"/>
  <c r="I127" i="22"/>
  <c r="G127" i="22"/>
  <c r="K126" i="22"/>
  <c r="I126" i="22"/>
  <c r="G126" i="22"/>
  <c r="K125" i="22"/>
  <c r="I125" i="22"/>
  <c r="G125" i="22"/>
  <c r="K124" i="22"/>
  <c r="I124" i="22"/>
  <c r="G124" i="22"/>
  <c r="K123" i="22"/>
  <c r="I123" i="22"/>
  <c r="G123" i="22"/>
  <c r="K122" i="22"/>
  <c r="I122" i="22"/>
  <c r="G122" i="22"/>
  <c r="K121" i="22"/>
  <c r="I121" i="22"/>
  <c r="G121" i="22"/>
  <c r="K120" i="22"/>
  <c r="I120" i="22"/>
  <c r="G120" i="22"/>
  <c r="K119" i="22"/>
  <c r="I119" i="22"/>
  <c r="G119" i="22"/>
  <c r="K118" i="22"/>
  <c r="I118" i="22"/>
  <c r="G118" i="22"/>
  <c r="K117" i="22"/>
  <c r="I117" i="22"/>
  <c r="G117" i="22"/>
  <c r="K116" i="22"/>
  <c r="I116" i="22"/>
  <c r="G116" i="22"/>
  <c r="K115" i="22"/>
  <c r="I115" i="22"/>
  <c r="G115" i="22"/>
  <c r="K114" i="22"/>
  <c r="I114" i="22"/>
  <c r="G114" i="22"/>
  <c r="K113" i="22"/>
  <c r="I113" i="22"/>
  <c r="G113" i="22"/>
  <c r="K112" i="22"/>
  <c r="I112" i="22"/>
  <c r="G112" i="22"/>
  <c r="K111" i="22"/>
  <c r="I111" i="22"/>
  <c r="G111" i="22"/>
  <c r="K110" i="22"/>
  <c r="I110" i="22"/>
  <c r="G110" i="22"/>
  <c r="K109" i="22"/>
  <c r="I109" i="22"/>
  <c r="G109" i="22"/>
  <c r="K108" i="22"/>
  <c r="I108" i="22"/>
  <c r="G108" i="22"/>
  <c r="K107" i="22"/>
  <c r="I107" i="22"/>
  <c r="G107" i="22"/>
  <c r="K105" i="22"/>
  <c r="I105" i="22"/>
  <c r="G105" i="22"/>
  <c r="K104" i="22"/>
  <c r="I104" i="22"/>
  <c r="G104" i="22"/>
  <c r="K103" i="22"/>
  <c r="I103" i="22"/>
  <c r="G103" i="22"/>
  <c r="K102" i="22"/>
  <c r="I102" i="22"/>
  <c r="G102" i="22"/>
  <c r="K101" i="22"/>
  <c r="I101" i="22"/>
  <c r="G101" i="22"/>
  <c r="K100" i="22"/>
  <c r="I100" i="22"/>
  <c r="G100" i="22"/>
  <c r="K99" i="22"/>
  <c r="I99" i="22"/>
  <c r="G99" i="22"/>
  <c r="K98" i="22"/>
  <c r="I98" i="22"/>
  <c r="G98" i="22"/>
  <c r="K97" i="22"/>
  <c r="I97" i="22"/>
  <c r="G97" i="22"/>
  <c r="K96" i="22"/>
  <c r="I96" i="22"/>
  <c r="G96" i="22"/>
  <c r="K95" i="22"/>
  <c r="I95" i="22"/>
  <c r="G95" i="22"/>
  <c r="K94" i="22"/>
  <c r="I94" i="22"/>
  <c r="G94" i="22"/>
  <c r="K93" i="22"/>
  <c r="I93" i="22"/>
  <c r="G93" i="22"/>
  <c r="K92" i="22"/>
  <c r="I92" i="22"/>
  <c r="G92" i="22"/>
  <c r="K91" i="22"/>
  <c r="I91" i="22"/>
  <c r="G91" i="22"/>
  <c r="K90" i="22"/>
  <c r="I90" i="22"/>
  <c r="G90" i="22"/>
  <c r="K89" i="22"/>
  <c r="I89" i="22"/>
  <c r="G89" i="22"/>
  <c r="K88" i="22"/>
  <c r="I88" i="22"/>
  <c r="G88" i="22"/>
  <c r="K87" i="22"/>
  <c r="I87" i="22"/>
  <c r="G87" i="22"/>
  <c r="K86" i="22"/>
  <c r="I86" i="22"/>
  <c r="G86" i="22"/>
  <c r="K85" i="22"/>
  <c r="I85" i="22"/>
  <c r="G85" i="22"/>
  <c r="K84" i="22"/>
  <c r="I84" i="22"/>
  <c r="G84" i="22"/>
  <c r="K83" i="22"/>
  <c r="I83" i="22"/>
  <c r="G83" i="22"/>
  <c r="K82" i="22"/>
  <c r="I82" i="22"/>
  <c r="G82" i="22"/>
  <c r="K81" i="22"/>
  <c r="I81" i="22"/>
  <c r="G81" i="22"/>
  <c r="K80" i="22"/>
  <c r="I80" i="22"/>
  <c r="G80" i="22"/>
  <c r="K79" i="22"/>
  <c r="I79" i="22"/>
  <c r="G79" i="22"/>
  <c r="K78" i="22"/>
  <c r="I78" i="22"/>
  <c r="G78" i="22"/>
  <c r="K77" i="22"/>
  <c r="I77" i="22"/>
  <c r="G77" i="22"/>
  <c r="K76" i="22"/>
  <c r="I76" i="22"/>
  <c r="G76" i="22"/>
  <c r="K75" i="22"/>
  <c r="I75" i="22"/>
  <c r="G75" i="22"/>
  <c r="K74" i="22"/>
  <c r="I74" i="22"/>
  <c r="G74" i="22"/>
  <c r="K73" i="22"/>
  <c r="I73" i="22"/>
  <c r="G73" i="22"/>
  <c r="K72" i="22"/>
  <c r="I72" i="22"/>
  <c r="G72" i="22"/>
  <c r="K71" i="22"/>
  <c r="I71" i="22"/>
  <c r="G71" i="22"/>
  <c r="K70" i="22"/>
  <c r="I70" i="22"/>
  <c r="G70" i="22"/>
  <c r="K69" i="22"/>
  <c r="I69" i="22"/>
  <c r="G69" i="22"/>
  <c r="K68" i="22"/>
  <c r="I68" i="22"/>
  <c r="G68" i="22"/>
  <c r="K67" i="22"/>
  <c r="I67" i="22"/>
  <c r="G67" i="22"/>
  <c r="K66" i="22"/>
  <c r="I66" i="22"/>
  <c r="G66" i="22"/>
  <c r="K65" i="22"/>
  <c r="I65" i="22"/>
  <c r="G65" i="22"/>
  <c r="K64" i="22"/>
  <c r="I64" i="22"/>
  <c r="G64" i="22"/>
  <c r="K63" i="22"/>
  <c r="I63" i="22"/>
  <c r="G63" i="22"/>
  <c r="K62" i="22"/>
  <c r="I62" i="22"/>
  <c r="G62" i="22"/>
  <c r="K61" i="22"/>
  <c r="I61" i="22"/>
  <c r="G61" i="22"/>
  <c r="K60" i="22"/>
  <c r="I60" i="22"/>
  <c r="G60" i="22"/>
  <c r="K59" i="22"/>
  <c r="I59" i="22"/>
  <c r="G59" i="22"/>
  <c r="K58" i="22"/>
  <c r="I58" i="22"/>
  <c r="G58" i="22"/>
  <c r="K57" i="22"/>
  <c r="I57" i="22"/>
  <c r="G57" i="22"/>
  <c r="K56" i="22"/>
  <c r="I56" i="22"/>
  <c r="G56" i="22"/>
  <c r="K55" i="22"/>
  <c r="I55" i="22"/>
  <c r="G55" i="22"/>
  <c r="K54" i="22"/>
  <c r="I54" i="22"/>
  <c r="G54" i="22"/>
  <c r="K53" i="22"/>
  <c r="I53" i="22"/>
  <c r="G53" i="22"/>
  <c r="K52" i="22"/>
  <c r="I52" i="22"/>
  <c r="G52" i="22"/>
  <c r="K51" i="22"/>
  <c r="I51" i="22"/>
  <c r="G51" i="22"/>
  <c r="K50" i="22"/>
  <c r="I50" i="22"/>
  <c r="G50" i="22"/>
  <c r="K49" i="22"/>
  <c r="I49" i="22"/>
  <c r="G49" i="22"/>
  <c r="K48" i="22"/>
  <c r="I48" i="22"/>
  <c r="G48" i="22"/>
  <c r="K47" i="22"/>
  <c r="I47" i="22"/>
  <c r="G47" i="22"/>
  <c r="K46" i="22"/>
  <c r="I46" i="22"/>
  <c r="G46" i="22"/>
  <c r="K45" i="22"/>
  <c r="I45" i="22"/>
  <c r="G45" i="22"/>
  <c r="K44" i="22"/>
  <c r="I44" i="22"/>
  <c r="G44" i="22"/>
  <c r="K43" i="22"/>
  <c r="I43" i="22"/>
  <c r="G43" i="22"/>
  <c r="K42" i="22"/>
  <c r="I42" i="22"/>
  <c r="G42" i="22"/>
  <c r="K41" i="22"/>
  <c r="I41" i="22"/>
  <c r="G41" i="22"/>
  <c r="K40" i="22"/>
  <c r="I40" i="22"/>
  <c r="G40" i="22"/>
  <c r="K39" i="22"/>
  <c r="I39" i="22"/>
  <c r="G39" i="22"/>
  <c r="K38" i="22"/>
  <c r="I38" i="22"/>
  <c r="G38" i="22"/>
  <c r="K37" i="22"/>
  <c r="I37" i="22"/>
  <c r="G37" i="22"/>
  <c r="K36" i="22"/>
  <c r="I36" i="22"/>
  <c r="G36" i="22"/>
  <c r="K35" i="22"/>
  <c r="I35" i="22"/>
  <c r="G35" i="22"/>
  <c r="K34" i="22"/>
  <c r="I34" i="22"/>
  <c r="G34" i="22"/>
  <c r="K33" i="22"/>
  <c r="I33" i="22"/>
  <c r="G33" i="22"/>
  <c r="K32" i="22"/>
  <c r="I32" i="22"/>
  <c r="G32" i="22"/>
  <c r="K31" i="22"/>
  <c r="I31" i="22"/>
  <c r="G31" i="22"/>
  <c r="K30" i="22"/>
  <c r="I30" i="22"/>
  <c r="G30" i="22"/>
  <c r="K29" i="22"/>
  <c r="I29" i="22"/>
  <c r="G29" i="22"/>
  <c r="K28" i="22"/>
  <c r="I28" i="22"/>
  <c r="G28" i="22"/>
  <c r="K27" i="22"/>
  <c r="I27" i="22"/>
  <c r="G27" i="22"/>
  <c r="K26" i="22"/>
  <c r="I26" i="22"/>
  <c r="G26" i="22"/>
  <c r="K25" i="22"/>
  <c r="I25" i="22"/>
  <c r="G25" i="22"/>
  <c r="K24" i="22"/>
  <c r="I24" i="22"/>
  <c r="G24" i="22"/>
  <c r="K23" i="22"/>
  <c r="I23" i="22"/>
  <c r="G23" i="22"/>
  <c r="K22" i="22"/>
  <c r="I22" i="22"/>
  <c r="G22" i="22"/>
  <c r="K21" i="22"/>
  <c r="I21" i="22"/>
  <c r="G21" i="22"/>
  <c r="K20" i="22"/>
  <c r="I20" i="22"/>
  <c r="G20" i="22"/>
  <c r="K19" i="22"/>
  <c r="I19" i="22"/>
  <c r="G19" i="22"/>
  <c r="K18" i="22"/>
  <c r="I18" i="22"/>
  <c r="G18" i="22"/>
  <c r="K17" i="22"/>
  <c r="I17" i="22"/>
  <c r="G17" i="22"/>
  <c r="K16" i="22"/>
  <c r="I16" i="22"/>
  <c r="G16" i="22"/>
  <c r="K15" i="22"/>
  <c r="I15" i="22"/>
  <c r="G15" i="22"/>
  <c r="K14" i="22"/>
  <c r="I14" i="22"/>
  <c r="G14" i="22"/>
  <c r="K13" i="22"/>
  <c r="K310" i="22" s="1"/>
  <c r="I13" i="22"/>
  <c r="I310" i="22" s="1"/>
  <c r="G13" i="22"/>
  <c r="G310" i="22" s="1"/>
  <c r="G79" i="21" l="1"/>
  <c r="F79" i="21"/>
  <c r="H15" i="21"/>
  <c r="H79" i="21" s="1"/>
  <c r="H16" i="21" l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T19" i="20" l="1"/>
  <c r="S19" i="20"/>
  <c r="R19" i="20"/>
  <c r="Q19" i="20"/>
  <c r="P18" i="20"/>
  <c r="U18" i="20" s="1"/>
  <c r="H18" i="20"/>
  <c r="E18" i="20"/>
  <c r="P17" i="20"/>
  <c r="U17" i="20" s="1"/>
  <c r="P16" i="20"/>
  <c r="U16" i="20" s="1"/>
  <c r="H16" i="20"/>
  <c r="E16" i="20"/>
  <c r="P14" i="20"/>
  <c r="U14" i="20" s="1"/>
  <c r="O14" i="20"/>
  <c r="O15" i="20" s="1"/>
  <c r="O16" i="20" s="1"/>
  <c r="O17" i="20" s="1"/>
  <c r="O18" i="20" s="1"/>
  <c r="N14" i="20"/>
  <c r="N15" i="20" s="1"/>
  <c r="N16" i="20" s="1"/>
  <c r="U13" i="20"/>
  <c r="L13" i="20"/>
  <c r="L14" i="20" s="1"/>
  <c r="L15" i="20" s="1"/>
  <c r="L16" i="20" s="1"/>
  <c r="L17" i="20" s="1"/>
  <c r="L18" i="20" s="1"/>
  <c r="U12" i="20"/>
  <c r="P19" i="20" l="1"/>
  <c r="U19" i="20" s="1"/>
</calcChain>
</file>

<file path=xl/sharedStrings.xml><?xml version="1.0" encoding="utf-8"?>
<sst xmlns="http://schemas.openxmlformats.org/spreadsheetml/2006/main" count="1165" uniqueCount="775">
  <si>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</si>
  <si>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</si>
  <si>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</si>
  <si>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</si>
  <si>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</si>
  <si>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</si>
  <si>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</si>
  <si>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</si>
  <si>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</si>
  <si>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</si>
  <si>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</si>
  <si>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</si>
  <si>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</si>
  <si>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</si>
  <si>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</si>
  <si>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</si>
  <si>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</si>
  <si>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</si>
  <si>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</si>
  <si>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</si>
  <si>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</si>
  <si>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</si>
  <si>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</si>
  <si>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</si>
  <si>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</si>
  <si>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</si>
  <si>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</si>
  <si>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</si>
  <si>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</si>
  <si>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</si>
  <si>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</si>
  <si>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</si>
  <si>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</si>
  <si>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</si>
  <si>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</si>
  <si>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</si>
  <si>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</si>
  <si>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</si>
  <si>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</si>
  <si>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</si>
  <si>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</si>
  <si>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</si>
  <si>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</si>
  <si>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</si>
  <si>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</si>
  <si>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</si>
  <si>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</si>
  <si>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</si>
  <si>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</si>
  <si>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</si>
  <si>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</si>
  <si>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</si>
  <si>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</si>
  <si>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</si>
  <si>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</si>
  <si>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</si>
  <si>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</si>
  <si>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</si>
  <si>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</si>
  <si>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</si>
  <si>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</si>
  <si>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</si>
  <si>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</si>
  <si>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</si>
  <si>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</si>
  <si>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</si>
  <si>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</si>
  <si>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</si>
  <si>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</si>
  <si>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</si>
  <si>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</si>
  <si>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</si>
  <si>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</si>
  <si>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</si>
  <si>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</si>
  <si>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</si>
  <si>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</si>
  <si>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</si>
  <si>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</si>
  <si>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</si>
  <si>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</si>
  <si>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</si>
  <si>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</si>
  <si>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</si>
  <si>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</si>
  <si>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</si>
  <si>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</si>
  <si>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</si>
  <si>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</si>
  <si>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</si>
  <si>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</si>
  <si>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</si>
  <si>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</si>
  <si>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</si>
  <si>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</si>
  <si>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</si>
  <si>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</si>
  <si>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</si>
  <si>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</si>
  <si>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</si>
  <si>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</si>
  <si>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</si>
  <si>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</si>
  <si>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</si>
  <si>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</si>
  <si>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</si>
  <si>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</si>
  <si>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</si>
  <si>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</si>
  <si>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</si>
  <si>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</si>
  <si>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</si>
  <si>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</si>
  <si>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</si>
  <si>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</si>
  <si>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</si>
  <si>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</si>
  <si>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</si>
  <si>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</si>
  <si>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</si>
  <si>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</si>
  <si>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</si>
  <si>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</si>
  <si>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</si>
  <si>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</si>
  <si>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</si>
  <si>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</si>
  <si>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</si>
  <si>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</si>
  <si>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</si>
  <si>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</si>
  <si>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</si>
  <si>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</si>
  <si>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</si>
  <si>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</si>
  <si>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</si>
  <si>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</si>
  <si>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</si>
  <si>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</si>
  <si>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</si>
  <si>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</si>
  <si>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</si>
  <si>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</si>
  <si>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</si>
  <si>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</si>
  <si>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</si>
  <si>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</si>
  <si>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</si>
  <si>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</si>
  <si>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</si>
  <si>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</si>
  <si>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</si>
  <si>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</si>
  <si>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</si>
  <si>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</si>
  <si>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</si>
  <si>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</si>
  <si>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</si>
  <si>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</si>
  <si>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</si>
  <si>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</si>
  <si>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</si>
  <si>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</si>
  <si>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</si>
  <si>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</si>
  <si>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</si>
  <si>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</si>
  <si>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</si>
  <si>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</si>
  <si>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</si>
  <si>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</si>
  <si>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</si>
  <si>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</si>
  <si>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</si>
  <si>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</si>
  <si>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</si>
  <si>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</si>
  <si>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</si>
  <si>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</si>
  <si>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</si>
  <si>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</si>
  <si>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</si>
  <si>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</si>
  <si>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</si>
  <si>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</si>
  <si>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</si>
  <si>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</si>
  <si>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</si>
  <si>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</si>
  <si>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</si>
  <si>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</si>
  <si>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</si>
  <si>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</si>
  <si>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</si>
  <si>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</si>
  <si>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</si>
  <si>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</si>
  <si>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</si>
  <si>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</si>
  <si>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</si>
  <si>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</si>
  <si>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</si>
  <si>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</si>
  <si>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</si>
  <si>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</si>
  <si>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</si>
  <si>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</si>
  <si>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</si>
  <si>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</si>
  <si>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</si>
  <si>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</si>
  <si>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</si>
  <si>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</si>
  <si>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</si>
  <si>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</si>
  <si>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</si>
  <si>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</si>
  <si>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</si>
  <si>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</si>
  <si>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</si>
  <si>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</si>
  <si>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</si>
  <si>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</si>
  <si>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</si>
  <si>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</si>
  <si>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</si>
  <si>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</si>
  <si>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</si>
  <si>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</si>
  <si>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</si>
  <si>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</si>
  <si>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</si>
  <si>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</si>
  <si>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</si>
  <si>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</si>
  <si>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</si>
  <si>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</si>
  <si>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</si>
  <si>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</si>
  <si>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</si>
  <si>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</si>
  <si>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</si>
  <si>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</si>
  <si>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</si>
  <si>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</si>
  <si>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</si>
  <si>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</si>
  <si>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</si>
  <si>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</si>
  <si>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</si>
  <si>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</si>
  <si>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</si>
  <si>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</si>
  <si>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</si>
  <si>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</si>
  <si>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</si>
  <si>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</si>
  <si>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</si>
  <si>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</si>
  <si>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</si>
  <si>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</si>
  <si>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</si>
  <si>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</si>
  <si>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</si>
  <si>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</si>
  <si>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</si>
  <si>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</si>
  <si>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</si>
  <si>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</si>
  <si>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</si>
  <si>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</si>
  <si>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</si>
  <si>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</si>
  <si>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</si>
  <si>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</si>
  <si>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</si>
  <si>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</si>
  <si>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</si>
  <si>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</si>
  <si>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</si>
  <si>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</si>
  <si>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</si>
  <si>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</si>
  <si>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</si>
  <si>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</si>
  <si>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</si>
  <si>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</si>
  <si>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</si>
  <si>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</si>
  <si>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</si>
  <si>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</si>
  <si>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</si>
  <si>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</si>
  <si>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</si>
  <si>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</si>
  <si>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</si>
  <si>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</si>
  <si>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</si>
  <si>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</si>
  <si>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</si>
  <si>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</si>
  <si>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</si>
  <si>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</si>
  <si>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</si>
  <si>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</si>
  <si>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</si>
  <si>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</si>
  <si>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</si>
  <si>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</si>
  <si>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</si>
  <si>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</si>
  <si>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</si>
  <si>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</si>
  <si>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</si>
  <si>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</si>
  <si>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</si>
  <si>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</si>
  <si>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</si>
  <si>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</si>
  <si>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</si>
  <si>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</si>
  <si>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</si>
  <si>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</si>
  <si>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</si>
  <si>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</si>
  <si>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</si>
  <si>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</si>
  <si>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</si>
  <si>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</si>
  <si>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</si>
  <si>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</si>
  <si>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</si>
  <si>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</si>
  <si>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</si>
  <si>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</si>
  <si>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</si>
  <si>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</si>
  <si>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</si>
  <si>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</si>
  <si>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</si>
  <si>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</si>
  <si>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</si>
  <si>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</si>
  <si>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</si>
  <si>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</si>
  <si>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</si>
  <si>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</si>
  <si>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</si>
  <si>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</si>
  <si>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</si>
  <si>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</si>
  <si>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</si>
  <si>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</si>
  <si>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</si>
  <si>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</si>
  <si>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</si>
  <si>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</si>
  <si>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</si>
  <si>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</si>
  <si>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</si>
  <si>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</si>
  <si>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</si>
  <si>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</si>
  <si>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</si>
  <si>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</si>
  <si>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</si>
  <si>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</si>
  <si>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</si>
  <si>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</si>
  <si>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</si>
  <si>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</si>
  <si>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</si>
  <si>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</si>
  <si>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</si>
  <si>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</si>
  <si>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</si>
  <si>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</si>
  <si>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</si>
  <si>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</si>
  <si>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</si>
  <si>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</si>
  <si>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</si>
  <si>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</si>
  <si>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</si>
  <si>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</si>
  <si>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</si>
  <si>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</si>
  <si>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</si>
  <si>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</si>
  <si>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</si>
  <si>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</si>
  <si>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</si>
  <si>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</si>
  <si>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</si>
  <si>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</si>
  <si>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</si>
  <si>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</si>
  <si>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</si>
  <si>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</si>
  <si>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</si>
  <si>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</si>
  <si>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</si>
  <si>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</si>
  <si>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</si>
  <si>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</si>
  <si>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</si>
  <si>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</si>
  <si>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</si>
  <si>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</si>
  <si>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</si>
  <si>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</si>
  <si>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</si>
  <si>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</si>
  <si>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</si>
  <si>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</si>
  <si>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</si>
  <si>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</si>
  <si>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</si>
  <si>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</si>
  <si>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</si>
  <si>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</si>
  <si>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</si>
  <si>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</si>
  <si>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</si>
  <si>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</si>
  <si>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</si>
  <si>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</si>
  <si>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</si>
  <si>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</si>
  <si>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</si>
  <si>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</si>
  <si>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</si>
  <si>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</si>
  <si>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</si>
  <si>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</si>
  <si>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</si>
  <si>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</si>
  <si>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</si>
  <si>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</si>
  <si>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</si>
  <si>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</si>
  <si>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</si>
  <si>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</si>
  <si>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</si>
  <si>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</si>
  <si>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</si>
  <si>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</si>
  <si>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</si>
  <si>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</si>
  <si>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</si>
  <si>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</si>
  <si>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</si>
  <si>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</si>
  <si>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</si>
  <si>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</si>
  <si>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</si>
  <si>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</si>
  <si>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</si>
  <si>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</si>
  <si>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</si>
  <si>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</si>
  <si>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</si>
  <si>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</si>
  <si>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</si>
  <si>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</si>
  <si>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</si>
  <si>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</si>
  <si>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</si>
  <si>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</si>
  <si>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</si>
  <si>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</si>
  <si>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</si>
  <si>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</si>
  <si>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</si>
  <si>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</si>
  <si>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</si>
  <si>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</si>
  <si>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</si>
  <si>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</si>
  <si>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</si>
  <si>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</si>
  <si>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</si>
  <si>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</si>
  <si>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</si>
  <si>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</si>
  <si>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</si>
  <si>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</si>
  <si>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</si>
  <si>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</si>
  <si>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</si>
  <si>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</si>
  <si>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</si>
  <si>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</si>
  <si>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</si>
  <si>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</si>
  <si>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</si>
  <si>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</si>
  <si>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</si>
  <si>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</si>
  <si>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</si>
  <si>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</si>
  <si>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</si>
  <si>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</si>
  <si>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</si>
  <si>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</si>
  <si>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</si>
  <si>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</si>
  <si>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</si>
  <si>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</si>
  <si>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</si>
  <si>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</si>
  <si>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</si>
  <si>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</si>
  <si>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</si>
  <si>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</si>
  <si>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</si>
  <si>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</si>
  <si>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</si>
  <si>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</si>
  <si>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</si>
  <si>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</si>
  <si>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</si>
  <si>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</si>
  <si>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</si>
  <si>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</si>
  <si>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</si>
  <si>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</si>
  <si>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</si>
  <si>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</si>
  <si>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</si>
  <si>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</si>
  <si>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</si>
  <si>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</si>
  <si>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</si>
  <si>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</si>
  <si>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</si>
  <si>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</si>
  <si>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</si>
  <si>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</si>
  <si>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</si>
  <si>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</si>
  <si>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</si>
  <si>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</si>
  <si>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</si>
  <si>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</si>
  <si>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</si>
  <si>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</si>
  <si>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</si>
  <si>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</si>
  <si>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</si>
  <si>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</si>
  <si>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</si>
  <si>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</si>
  <si>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</si>
  <si>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</si>
  <si>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</si>
  <si>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</si>
  <si>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</si>
  <si>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</si>
  <si>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</si>
  <si>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</si>
  <si>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</si>
  <si>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</si>
  <si>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</si>
  <si>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</si>
  <si>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</si>
  <si>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</si>
  <si>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</si>
  <si>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</si>
  <si>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</si>
  <si>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</si>
  <si>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</si>
  <si>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</si>
  <si>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</si>
  <si>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</si>
  <si>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</si>
  <si>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</si>
  <si>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</si>
  <si>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</si>
  <si>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</si>
  <si>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</si>
  <si>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</si>
  <si>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</si>
  <si>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</si>
  <si>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</si>
  <si>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</si>
  <si>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</si>
  <si>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</si>
  <si>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Director Ejecutivo</t>
  </si>
  <si>
    <t xml:space="preserve">                     APROBADO POR</t>
  </si>
  <si>
    <t>Septiembre</t>
  </si>
  <si>
    <t>LIMPIADOR DE AIRE COMPRIMIDO</t>
  </si>
  <si>
    <t>0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</si>
  <si>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</si>
  <si>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</si>
  <si>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</si>
  <si>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</si>
  <si>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</si>
  <si>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</si>
  <si>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</si>
  <si>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</si>
  <si>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</si>
  <si>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</si>
  <si>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</si>
  <si>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</si>
  <si>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</si>
  <si>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</si>
  <si>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</si>
  <si>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</si>
  <si>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</si>
  <si>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</si>
  <si>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</si>
  <si>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</si>
  <si>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</si>
  <si>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</si>
  <si>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</si>
  <si>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</si>
  <si>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 xml:space="preserve">                 Licda. Deyanira Fernández</t>
  </si>
  <si>
    <t xml:space="preserve">                Enc. de Division de Contabilidad</t>
  </si>
  <si>
    <t xml:space="preserve">                   APROBADO POR</t>
  </si>
  <si>
    <t>REVISADO POR</t>
  </si>
  <si>
    <t xml:space="preserve">                     Director Ejecutivo</t>
  </si>
  <si>
    <t>3</t>
  </si>
  <si>
    <t>4</t>
  </si>
  <si>
    <t>Altice Dominicana, SA</t>
  </si>
  <si>
    <t>2.2.1.2.01 2.2.1.3.012.2.1.5.01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</si>
  <si>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</si>
  <si>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</si>
  <si>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</si>
  <si>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</si>
  <si>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</si>
  <si>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</si>
  <si>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5</t>
  </si>
  <si>
    <t>PENDIENTE</t>
  </si>
  <si>
    <t>GULFSTEAM PETRLEUM DOMINICANA</t>
  </si>
  <si>
    <t>2.2.8.7.06 </t>
  </si>
  <si>
    <t xml:space="preserve">SERVICIOS DE CONSULTORIA EXTERNA EN PLANIFICACION Y DESARROLLO AL CCDF MAYO Y JUNIO 2021. S/O CCDF-DE-IN-0000108-2021 CONTRATO NO. BS-0012740-2021. </t>
  </si>
  <si>
    <t>Impacto Enat, EIRL</t>
  </si>
  <si>
    <t>NCF B150000001 NCF B150000002</t>
  </si>
  <si>
    <t>692</t>
  </si>
  <si>
    <t>7</t>
  </si>
  <si>
    <t>2.2.8.7.04</t>
  </si>
  <si>
    <t xml:space="preserve">SERVICIO DE CAPACITACION EN MEJORAS CONTINUA DE PROCESOS, DIPLOMADO REALIZADO POR LA ENCARGADA DE LA DIVISION DE PLANIFICACION Y DESARROLLO DEL CCDF. S/O CCDF-RRHH-NO.0020-2021. </t>
  </si>
  <si>
    <t>Sigmatec, SRL</t>
  </si>
  <si>
    <t>NCF B1500000164.</t>
  </si>
  <si>
    <t>687</t>
  </si>
  <si>
    <t>6</t>
  </si>
  <si>
    <t>2.2.2.1.01</t>
  </si>
  <si>
    <t xml:space="preserve">PAGO RTVD DEL 10% PRESUPUESTO DE PUBLICIDAD DE ACUERDO A LA LEY 134-03 SEPTIEMBRE Y OCTUBRE 2021. </t>
  </si>
  <si>
    <t>Corporación Estatal de Radio y Televisión (CERTV)</t>
  </si>
  <si>
    <t xml:space="preserve"> NCF  B1500005021     NCF  B1500005166</t>
  </si>
  <si>
    <t>679</t>
  </si>
  <si>
    <t xml:space="preserve">ADQUISICION SUMINISTROS MEDICOS UTILIZADOS EN EL OPERATIVO MEDICO PREVENTIVO CANCER DE PROSTATA EN LA PROVINCIA DE MONTECRISTI REALIZADO EL DIA 2 DE OCTUBRE 2021. S/O CCDF-DE-IN-000124-2021. </t>
  </si>
  <si>
    <t>PROGRAMA DE MEDICAMENTOS ESENCIALES</t>
  </si>
  <si>
    <t>NCF B1500012796</t>
  </si>
  <si>
    <t>677</t>
  </si>
  <si>
    <t>26/10/221</t>
  </si>
  <si>
    <t>2.2.7.2.02 </t>
  </si>
  <si>
    <t xml:space="preserve">PROCESO CONTRATACION DE SERVICIOS DE MANTENIMIENTO DE IMPRSORAS DE VARIOS DEPARTAMENTOS DEL CCDF. S/O CCDF-SG-051-2021. O/C CCZEDF-2021-00039 </t>
  </si>
  <si>
    <t>Soluciones Tecnológicas Empresariales, SRL</t>
  </si>
  <si>
    <t>NCF B1500000858</t>
  </si>
  <si>
    <t>670</t>
  </si>
  <si>
    <t>SERVICIOS TELEFONICOS DEL CCDF, CUENTA NO.61819630, FACT CC202110252405437462.</t>
  </si>
  <si>
    <t xml:space="preserve"> NCF B1500034458 </t>
  </si>
  <si>
    <t>672</t>
  </si>
  <si>
    <t>ADQUISICION DE TICKETS DE COMBUSTIBLE CORRESPONDIENTES A LOS MESES SEPTIEMBRE Y OCTUBRE 2021  REG.CONTRATO BS-0005003-2021. .</t>
  </si>
  <si>
    <t>NCF B1500001203 NCF B1500001204</t>
  </si>
  <si>
    <t xml:space="preserve"> AL 31 DE OCTUBRE 2021</t>
  </si>
  <si>
    <t xml:space="preserve">  RELACIÓN DE CUENTAS POR PAGAR</t>
  </si>
  <si>
    <t xml:space="preserve">       Consejo de Coordinacion Zona Especial Desarrollo Fronterizo</t>
  </si>
  <si>
    <t>PAGO DE VIATICOS REF.924491025</t>
  </si>
  <si>
    <t>PAGO DE VIATICOS REF.244910254</t>
  </si>
  <si>
    <t>PAGO DE VIATICOS REF.244910125</t>
  </si>
  <si>
    <t>PAGO DE VIATICOS REF.244909966</t>
  </si>
  <si>
    <t>PAGO DE VIATICOS REF.244909894</t>
  </si>
  <si>
    <t>PAGO DE VIATICOS REF.244909821</t>
  </si>
  <si>
    <t>PAGO DE VIATICOS REF.244909753</t>
  </si>
  <si>
    <t>PAGO DE VIATICOS REF.244909708</t>
  </si>
  <si>
    <t>TRASFERENCIA  DEVOLUCION DE VIATICOS REF.245092567</t>
  </si>
  <si>
    <t>DEPOSITO RECIBIDP REF. NO.211005003520110283 R-5641</t>
  </si>
  <si>
    <t>TRASFERENCIA RECIBIDA REF.202210013063184  No.R-5642</t>
  </si>
  <si>
    <t>TRASFERENCIA RECIBIDA REF. 202210013062946 No.R-5643</t>
  </si>
  <si>
    <t>TRASFERENCIA RECIBIDA REF. 24530847570 No.R-5644</t>
  </si>
  <si>
    <t>TRASFERENCIA RECIBIDA REF.  4524000030086 No.R-5645</t>
  </si>
  <si>
    <t>TRASFERENCIA RECIBIDA REF. 4524000030085 No.R-5646</t>
  </si>
  <si>
    <t>TRASFERENCIA RECIBIDA REF. 4524000030084 No.R-5647</t>
  </si>
  <si>
    <t>TRASFERENCIA RECIBIDA REF. 4524000030083 No.R-5648</t>
  </si>
  <si>
    <t>TRASFERENCIA RECIBIDA REF. 4524000030082 No.R-5649</t>
  </si>
  <si>
    <t>TRASFERENCIA RECIBIDA REF. 4524000030081 No.R-5660</t>
  </si>
  <si>
    <t>TRASFERENCIA RECIBIDA REF.24541423129  No.R-5651</t>
  </si>
  <si>
    <t>TRASFERENCIA RECIBIDA REF. 24541423580 No.R-5652</t>
  </si>
  <si>
    <t>TRASFERENCIA RECIBIDA REF. 24558160459 No.R-5653</t>
  </si>
  <si>
    <t>PAGO DE VIATICOS REF.24569321388</t>
  </si>
  <si>
    <t>PAGO DE VIATICOS REF.24569260292</t>
  </si>
  <si>
    <t>PAGO DE VIATICOS REF.24569254540</t>
  </si>
  <si>
    <t>ADQUISICION DE KITS DE HIGIENIZACION REF.24569249850</t>
  </si>
  <si>
    <t>COLECTOR IMPUESTOS INTERNO REF. 24566336892</t>
  </si>
  <si>
    <t>COLECTOR IMPUESTOS INTERNO REF. 24566268417</t>
  </si>
  <si>
    <t>TRASFERENCIA RECIBIDA REF. 4524000010132 No.R-5654</t>
  </si>
  <si>
    <t>TRASFERENCIA RECIBIDA REF. 4524000010131 No.R-5655</t>
  </si>
  <si>
    <t>TRASFERENCIA RECIBIDA REF. 4524000010130 No.R-5656</t>
  </si>
  <si>
    <t>PAGO SERVICIO DE CATERING REF.24584007624</t>
  </si>
  <si>
    <t>PAGO DE VIATICOS REF.24595928938</t>
  </si>
  <si>
    <t>PAGO DE VIATICOS REF.24595922478</t>
  </si>
  <si>
    <t>PAGO DE VIATICOS REF.24595894127</t>
  </si>
  <si>
    <t>PAGO DE VIATICOS REF.24595889541</t>
  </si>
  <si>
    <t>CONTRIBUCION ECONOMICA REF. CK-4380</t>
  </si>
  <si>
    <t>TRASFERENCIA RECIBIDA REF. 4524000030153 No.R-5657</t>
  </si>
  <si>
    <t>TRASFERENCIA RECIBIDA REF. 4524000030152 No.R-5658</t>
  </si>
  <si>
    <t>TRASFERENCIA RECIBIDA REF.202210013329299  No.R-5659</t>
  </si>
  <si>
    <t>REPOSICION CAJA CHICA REGIONAL NORTE REF. CK-4379</t>
  </si>
  <si>
    <t>TRASFERENCIA RECIBIDA REF. 4524000030072 No.R-5660</t>
  </si>
  <si>
    <t>TRASFERENCIA RECIBIDA REF. 4524000030071 No.R-5661</t>
  </si>
  <si>
    <t>TRASFERENCIA RECIBIDA REF. 4524000030070 No.R-5662</t>
  </si>
  <si>
    <t>TRASFERENCIA RECIBIDA REF. 4524000030078 No.R-5663</t>
  </si>
  <si>
    <t>TRASFERENCIA RECIBIDA REF. 24651230386 No.R-5664</t>
  </si>
  <si>
    <t>CONTRIBUCION ECONOMICA REF. 246528910</t>
  </si>
  <si>
    <t>TRASFERENCIA RECIBIDA REF. 24672889261 No.R-5665</t>
  </si>
  <si>
    <t>TRASFERENCIA RECIBIDA REF. 4524000010125 No.R-5666</t>
  </si>
  <si>
    <t>TRASFERENCIA RECIBIDA REF. 4524000010128 No.R-5667</t>
  </si>
  <si>
    <t>TRASFERENCIA RECIBIDA REF. 24691449420 No.R-5668</t>
  </si>
  <si>
    <t>PAGO MANTINIMIENTO DE OFICINA REF. NO.24695469389</t>
  </si>
  <si>
    <t>REPOSICION CAJA CHICA CEDE CENTRAL REF. CK-4381</t>
  </si>
  <si>
    <t>PAGO DE VIATICOS REF.247171981</t>
  </si>
  <si>
    <t>PAGO DE VIATICOS REF.247171984</t>
  </si>
  <si>
    <t>PAGO DE VIATICOS REF.247171989</t>
  </si>
  <si>
    <t>PAGO DE VIATICOS REF.247171993</t>
  </si>
  <si>
    <t>PAGO DE VIATICOS REF.247171996</t>
  </si>
  <si>
    <t>PAGO DE VIATICOS REF.247172000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</si>
  <si>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</si>
  <si>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</si>
  <si>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</si>
  <si>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</si>
  <si>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Correspondiente al 4to Trimestre del 01 de Octubre al 31 de Diciembre del 2021</t>
  </si>
  <si>
    <t>Octubre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</si>
  <si>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</si>
  <si>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</si>
  <si>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</si>
  <si>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</si>
  <si>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</si>
  <si>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0104</t>
  </si>
  <si>
    <t>MEMORIA USB 32 GB KINGSTON</t>
  </si>
  <si>
    <t>TIJERA  DE OFICINA 7.0 NUSTAR</t>
  </si>
  <si>
    <t>TONER HP- 30A/ CF-230A</t>
  </si>
  <si>
    <t>SOPERA PARA SERVIR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</si>
  <si>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</si>
  <si>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</si>
  <si>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</si>
  <si>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</si>
  <si>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</si>
  <si>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FELPA AZUL UNL. JETSTREM 12/1</t>
  </si>
  <si>
    <t>FELPA AZUL UNL. BALL VISION MICRO 12/1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</si>
  <si>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</si>
  <si>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</si>
  <si>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</si>
  <si>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</si>
  <si>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</si>
  <si>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</si>
  <si>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</si>
  <si>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</si>
  <si>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</si>
  <si>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</si>
  <si>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</si>
  <si>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</si>
  <si>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0255</t>
  </si>
  <si>
    <t>BOTAS INDUSTRIAL DE GOMA BLANCA ALTA</t>
  </si>
  <si>
    <t>0256</t>
  </si>
  <si>
    <t>BOMBA DESTAPADORA DE INODOROS</t>
  </si>
  <si>
    <t>0257</t>
  </si>
  <si>
    <t>DISPENSADOR DE PAPEL JUMBO AHUMADO</t>
  </si>
  <si>
    <t xml:space="preserve">     Licda. Crismairi Rodríguez</t>
  </si>
  <si>
    <t xml:space="preserve">                  Lic. Erodis Diaz</t>
  </si>
  <si>
    <t xml:space="preserve">         APROBADO POR</t>
  </si>
  <si>
    <t xml:space="preserve">       Al 31 de Octubre del 2021</t>
  </si>
  <si>
    <t>Del 01 al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</si>
</sst>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1673BA"/>
      <name val="Arial"/>
      <family val="2"/>
    </font>
    <font>
      <b/>
      <sz val="18"/>
      <color rgb="FF1673BA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14" fontId="65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61" fillId="0" borderId="0" xfId="0" applyNumberFormat="1" applyFont="1"/>
    <xf numFmtId="0" fontId="63" fillId="2" borderId="0" xfId="0" applyFont="1" applyFill="1"/>
    <xf numFmtId="0" fontId="5" fillId="2" borderId="0" xfId="0" applyFont="1" applyFill="1"/>
    <xf numFmtId="0" fontId="62" fillId="2" borderId="0" xfId="0" applyFont="1" applyFill="1"/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/>
    </xf>
    <xf numFmtId="0" fontId="70" fillId="2" borderId="0" xfId="0" applyFont="1" applyFill="1" applyAlignment="1">
      <alignment vertical="center"/>
    </xf>
    <xf numFmtId="0" fontId="73" fillId="0" borderId="0" xfId="0" applyFont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4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164" fontId="7" fillId="0" borderId="0" xfId="0" applyNumberFormat="1" applyFont="1"/>
    <xf numFmtId="0" fontId="51" fillId="2" borderId="0" xfId="0" applyFont="1" applyFill="1"/>
    <xf numFmtId="0" fontId="75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2" borderId="0" xfId="0" applyFont="1" applyFill="1"/>
    <xf numFmtId="49" fontId="30" fillId="0" borderId="12" xfId="0" applyNumberFormat="1" applyFont="1" applyBorder="1" applyAlignment="1">
      <alignment horizontal="center"/>
    </xf>
    <xf numFmtId="164" fontId="26" fillId="0" borderId="0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7" fontId="55" fillId="2" borderId="0" xfId="11" applyFont="1" applyFill="1" applyBorder="1"/>
    <xf numFmtId="167" fontId="60" fillId="2" borderId="0" xfId="11" applyFont="1" applyFill="1" applyBorder="1"/>
    <xf numFmtId="0" fontId="6" fillId="0" borderId="6" xfId="0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/>
    </xf>
    <xf numFmtId="167" fontId="63" fillId="0" borderId="0" xfId="11" applyFont="1" applyFill="1" applyBorder="1"/>
    <xf numFmtId="167" fontId="62" fillId="2" borderId="0" xfId="11" applyFont="1" applyFill="1" applyBorder="1"/>
    <xf numFmtId="0" fontId="67" fillId="2" borderId="0" xfId="0" applyFont="1" applyFill="1" applyAlignment="1">
      <alignment horizontal="left"/>
    </xf>
    <xf numFmtId="167" fontId="63" fillId="2" borderId="0" xfId="11" applyFont="1" applyFill="1" applyBorder="1" applyAlignment="1">
      <alignment vertical="center"/>
    </xf>
    <xf numFmtId="167" fontId="55" fillId="0" borderId="0" xfId="11" applyFont="1" applyFill="1" applyBorder="1"/>
    <xf numFmtId="43" fontId="6" fillId="0" borderId="6" xfId="1" applyFont="1" applyBorder="1" applyAlignment="1">
      <alignment horizontal="center" vertical="center"/>
    </xf>
    <xf numFmtId="43" fontId="60" fillId="0" borderId="6" xfId="1" applyFont="1" applyBorder="1" applyAlignment="1">
      <alignment horizontal="center" vertical="center"/>
    </xf>
    <xf numFmtId="167" fontId="61" fillId="5" borderId="6" xfId="1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164" fontId="56" fillId="0" borderId="12" xfId="0" applyNumberFormat="1" applyFont="1" applyBorder="1"/>
    <xf numFmtId="0" fontId="60" fillId="0" borderId="12" xfId="0" applyFont="1" applyBorder="1" applyAlignment="1">
      <alignment horizontal="center"/>
    </xf>
    <xf numFmtId="167" fontId="78" fillId="0" borderId="6" xfId="12" applyFont="1" applyFill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14" fontId="7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 wrapText="1"/>
    </xf>
    <xf numFmtId="0" fontId="80" fillId="0" borderId="6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56" fillId="2" borderId="0" xfId="0" applyFont="1" applyFill="1"/>
    <xf numFmtId="43" fontId="78" fillId="0" borderId="6" xfId="1" applyFont="1" applyFill="1" applyBorder="1" applyAlignment="1">
      <alignment horizontal="center" vertical="center"/>
    </xf>
    <xf numFmtId="43" fontId="62" fillId="0" borderId="6" xfId="1" applyFont="1" applyBorder="1" applyAlignment="1">
      <alignment horizontal="center" vertical="center"/>
    </xf>
    <xf numFmtId="43" fontId="15" fillId="0" borderId="1" xfId="1" applyFont="1" applyFill="1" applyBorder="1"/>
    <xf numFmtId="167" fontId="31" fillId="0" borderId="6" xfId="13" applyFont="1" applyFill="1" applyBorder="1" applyAlignment="1">
      <alignment horizontal="center"/>
    </xf>
    <xf numFmtId="49" fontId="32" fillId="0" borderId="6" xfId="13" applyNumberFormat="1" applyFont="1" applyFill="1" applyBorder="1" applyAlignment="1">
      <alignment horizontal="center"/>
    </xf>
    <xf numFmtId="167" fontId="32" fillId="0" borderId="6" xfId="13" applyFont="1" applyFill="1" applyBorder="1" applyAlignment="1">
      <alignment horizontal="center"/>
    </xf>
    <xf numFmtId="167" fontId="32" fillId="0" borderId="25" xfId="13" applyFont="1" applyFill="1" applyBorder="1" applyAlignment="1">
      <alignment horizontal="center"/>
    </xf>
    <xf numFmtId="167" fontId="76" fillId="0" borderId="6" xfId="13" applyFont="1" applyBorder="1" applyAlignment="1">
      <alignment horizontal="center"/>
    </xf>
    <xf numFmtId="167" fontId="31" fillId="0" borderId="6" xfId="13" applyFont="1" applyFill="1" applyBorder="1"/>
    <xf numFmtId="49" fontId="32" fillId="0" borderId="12" xfId="13" applyNumberFormat="1" applyFont="1" applyFill="1" applyBorder="1" applyAlignment="1">
      <alignment horizontal="center"/>
    </xf>
    <xf numFmtId="167" fontId="32" fillId="0" borderId="12" xfId="13" applyFont="1" applyFill="1" applyBorder="1" applyAlignment="1">
      <alignment horizontal="center"/>
    </xf>
    <xf numFmtId="49" fontId="32" fillId="0" borderId="7" xfId="13" applyNumberFormat="1" applyFont="1" applyFill="1" applyBorder="1" applyAlignment="1">
      <alignment horizontal="center"/>
    </xf>
    <xf numFmtId="167" fontId="32" fillId="0" borderId="7" xfId="13" applyFont="1" applyFill="1" applyBorder="1" applyAlignment="1">
      <alignment horizontal="center"/>
    </xf>
    <xf numFmtId="49" fontId="32" fillId="0" borderId="8" xfId="13" applyNumberFormat="1" applyFont="1" applyFill="1" applyBorder="1" applyAlignment="1">
      <alignment horizontal="center"/>
    </xf>
    <xf numFmtId="167" fontId="32" fillId="0" borderId="8" xfId="13" applyFont="1" applyFill="1" applyBorder="1" applyAlignment="1">
      <alignment horizontal="center"/>
    </xf>
    <xf numFmtId="167" fontId="34" fillId="0" borderId="6" xfId="13" applyFont="1" applyFill="1" applyBorder="1"/>
    <xf numFmtId="167" fontId="34" fillId="0" borderId="6" xfId="13" applyFont="1" applyFill="1" applyBorder="1" applyAlignment="1">
      <alignment horizontal="center"/>
    </xf>
    <xf numFmtId="0" fontId="30" fillId="0" borderId="10" xfId="0" applyFont="1" applyBorder="1" applyAlignment="1">
      <alignment horizontal="left"/>
    </xf>
    <xf numFmtId="167" fontId="16" fillId="4" borderId="7" xfId="13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9" fillId="2" borderId="23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12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68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4"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D9CE2E9-653A-4906-8E7B-5F05AA4F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BE10ECF6-BC04-48E4-847B-484DE36D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4D239603-6B7A-4C82-AB92-4FCF385A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C815905-7480-4610-8A9D-76F3398C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2571750</xdr:colOff>
      <xdr:row>0</xdr:row>
      <xdr:rowOff>0</xdr:rowOff>
    </xdr:from>
    <xdr:ext cx="1823358" cy="1212964"/>
    <xdr:pic>
      <xdr:nvPicPr>
        <xdr:cNvPr id="6" name="Imagen 5">
          <a:extLst>
            <a:ext uri="{FF2B5EF4-FFF2-40B4-BE49-F238E27FC236}">
              <a16:creationId xmlns:a16="http://schemas.microsoft.com/office/drawing/2014/main" id="{EC160783-2BB7-42B9-AC1D-C22B01BB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35050" y="0"/>
          <a:ext cx="1823358" cy="1212964"/>
        </a:xfrm>
        <a:prstGeom prst="rect">
          <a:avLst/>
        </a:prstGeom>
      </xdr:spPr>
    </xdr:pic>
    <xdr:clientData/>
  </xdr:oneCellAnchor>
  <xdr:oneCellAnchor>
    <xdr:from>
      <xdr:col>13</xdr:col>
      <xdr:colOff>666750</xdr:colOff>
      <xdr:row>32</xdr:row>
      <xdr:rowOff>0</xdr:rowOff>
    </xdr:from>
    <xdr:ext cx="766094" cy="780436"/>
    <xdr:pic>
      <xdr:nvPicPr>
        <xdr:cNvPr id="7" name="Imagen 6">
          <a:extLst>
            <a:ext uri="{FF2B5EF4-FFF2-40B4-BE49-F238E27FC236}">
              <a16:creationId xmlns:a16="http://schemas.microsoft.com/office/drawing/2014/main" id="{0DC4498A-88A3-4D7D-BFD0-F08BA1F2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68975" y="20545425"/>
          <a:ext cx="766094" cy="7804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56D084-6872-4AE7-B746-962A92C7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28575</xdr:rowOff>
    </xdr:from>
    <xdr:to>
      <xdr:col>3</xdr:col>
      <xdr:colOff>1724025</xdr:colOff>
      <xdr:row>5</xdr:row>
      <xdr:rowOff>165931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9FAFE5-8F6F-4E28-A6E7-2C8AA096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28575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F4775-C70F-4A4D-BE09-CD6A64C7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29D3EE3-028C-4F41-9567-C49CD6EC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2C54FC8-AFDC-4CDE-8D46-8F8B9B61D9F3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Bck%20Crismairi\Escritorio\COMPARTIDA\RELACION%20DE%20INGRESOS%20&amp;%20EGRESOS\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3">
          <cell r="H93">
            <v>2965479.8600000008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0D3B-1368-46EC-9C64-2C9A3507BCA0}">
  <dimension ref="D1:U39"/>
  <sheetViews>
    <sheetView showGridLines="0" view="pageBreakPreview" topLeftCell="D1" zoomScale="70" zoomScaleNormal="30" zoomScaleSheetLayoutView="70" workbookViewId="0">
      <selection activeCell="N27" sqref="N27"/>
    </sheetView>
  </sheetViews>
  <sheetFormatPr baseColWidth="10" defaultRowHeight="15" x14ac:dyDescent="0.25"/>
  <cols>
    <col min="1" max="3" width="11.42578125" style="124"/>
    <col min="4" max="4" width="7.42578125" style="124" customWidth="1"/>
    <col min="5" max="5" width="20.42578125" style="124" customWidth="1"/>
    <col min="6" max="6" width="17.28515625" style="124" customWidth="1"/>
    <col min="7" max="7" width="22.140625" style="124" customWidth="1"/>
    <col min="8" max="8" width="24.7109375" style="124" customWidth="1"/>
    <col min="9" max="9" width="41.140625" style="150" customWidth="1"/>
    <col min="10" max="10" width="40.42578125" style="124" customWidth="1"/>
    <col min="11" max="11" width="26" style="184" customWidth="1"/>
    <col min="12" max="12" width="16" style="124" customWidth="1"/>
    <col min="13" max="13" width="17.5703125" style="124" customWidth="1"/>
    <col min="14" max="14" width="9.5703125" style="124" customWidth="1"/>
    <col min="15" max="15" width="14.5703125" style="124" customWidth="1"/>
    <col min="16" max="16" width="25.28515625" style="124" customWidth="1"/>
    <col min="17" max="17" width="23.28515625" style="124" customWidth="1"/>
    <col min="18" max="18" width="16.5703125" style="124" customWidth="1"/>
    <col min="19" max="19" width="15.85546875" style="124" customWidth="1"/>
    <col min="20" max="20" width="18.42578125" style="124" customWidth="1"/>
    <col min="21" max="21" width="22.7109375" style="124" customWidth="1"/>
    <col min="22" max="16384" width="11.42578125" style="124"/>
  </cols>
  <sheetData>
    <row r="1" spans="4:21" s="116" customFormat="1" ht="22.5" customHeight="1" x14ac:dyDescent="0.25">
      <c r="I1" s="117"/>
      <c r="K1" s="175"/>
    </row>
    <row r="2" spans="4:21" s="116" customFormat="1" ht="22.5" customHeight="1" x14ac:dyDescent="0.25"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spans="4:21" s="116" customFormat="1" ht="22.5" customHeight="1" x14ac:dyDescent="0.25"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spans="4:21" s="116" customFormat="1" ht="29.25" customHeight="1" x14ac:dyDescent="0.25"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</row>
    <row r="5" spans="4:21" s="116" customFormat="1" ht="35.25" customHeight="1" x14ac:dyDescent="0.25">
      <c r="D5" s="243" t="s">
        <v>669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</row>
    <row r="6" spans="4:21" s="116" customFormat="1" ht="22.5" customHeight="1" x14ac:dyDescent="0.25"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</row>
    <row r="7" spans="4:21" s="116" customFormat="1" ht="22.5" customHeight="1" x14ac:dyDescent="0.25">
      <c r="D7" s="201"/>
      <c r="E7" s="201"/>
      <c r="F7" s="201"/>
      <c r="G7" s="201"/>
      <c r="H7" s="201"/>
      <c r="I7" s="118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4:21" s="119" customFormat="1" ht="22.5" customHeight="1" x14ac:dyDescent="0.25">
      <c r="D8" s="245" t="s">
        <v>668</v>
      </c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</row>
    <row r="9" spans="4:21" s="119" customFormat="1" ht="22.5" customHeight="1" x14ac:dyDescent="0.25">
      <c r="D9" s="237" t="s">
        <v>667</v>
      </c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spans="4:21" s="116" customFormat="1" ht="22.5" customHeight="1" x14ac:dyDescent="0.4">
      <c r="D10" s="120"/>
      <c r="E10" s="120"/>
      <c r="F10" s="120"/>
      <c r="G10" s="120"/>
      <c r="H10" s="120"/>
      <c r="I10" s="121"/>
      <c r="J10" s="120"/>
      <c r="K10" s="176"/>
      <c r="L10" s="120"/>
      <c r="M10" s="120"/>
      <c r="N10" s="214" t="s">
        <v>541</v>
      </c>
      <c r="O10" s="214"/>
      <c r="P10" s="214"/>
      <c r="Q10" s="120"/>
      <c r="R10" s="120"/>
      <c r="S10" s="120"/>
      <c r="T10" s="120"/>
      <c r="U10" s="120"/>
    </row>
    <row r="11" spans="4:21" ht="76.5" x14ac:dyDescent="0.25">
      <c r="D11" s="122" t="s">
        <v>542</v>
      </c>
      <c r="E11" s="123" t="s">
        <v>629</v>
      </c>
      <c r="F11" s="123" t="s">
        <v>543</v>
      </c>
      <c r="G11" s="123" t="s">
        <v>544</v>
      </c>
      <c r="H11" s="123" t="s">
        <v>630</v>
      </c>
      <c r="I11" s="123" t="s">
        <v>545</v>
      </c>
      <c r="J11" s="123" t="s">
        <v>546</v>
      </c>
      <c r="K11" s="187" t="s">
        <v>547</v>
      </c>
      <c r="L11" s="167" t="s">
        <v>548</v>
      </c>
      <c r="M11" s="123" t="s">
        <v>549</v>
      </c>
      <c r="N11" s="123" t="s">
        <v>550</v>
      </c>
      <c r="O11" s="123" t="s">
        <v>631</v>
      </c>
      <c r="P11" s="123" t="s">
        <v>551</v>
      </c>
      <c r="Q11" s="123" t="s">
        <v>552</v>
      </c>
      <c r="R11" s="123" t="s">
        <v>553</v>
      </c>
      <c r="S11" s="123" t="s">
        <v>554</v>
      </c>
      <c r="T11" s="167" t="s">
        <v>555</v>
      </c>
      <c r="U11" s="123" t="s">
        <v>556</v>
      </c>
    </row>
    <row r="12" spans="4:21" s="130" customFormat="1" ht="123" customHeight="1" x14ac:dyDescent="0.3">
      <c r="D12" s="125" t="s">
        <v>557</v>
      </c>
      <c r="E12" s="208">
        <v>44496</v>
      </c>
      <c r="F12" s="177">
        <v>684</v>
      </c>
      <c r="G12" s="178" t="s">
        <v>666</v>
      </c>
      <c r="H12" s="129">
        <v>44527</v>
      </c>
      <c r="I12" s="213" t="s">
        <v>634</v>
      </c>
      <c r="J12" s="211" t="s">
        <v>665</v>
      </c>
      <c r="K12" s="185">
        <v>600000</v>
      </c>
      <c r="L12" s="188" t="s">
        <v>558</v>
      </c>
      <c r="M12" s="128" t="s">
        <v>217</v>
      </c>
      <c r="N12" s="127">
        <v>4</v>
      </c>
      <c r="O12" s="190" t="s">
        <v>633</v>
      </c>
      <c r="P12" s="216">
        <v>600000</v>
      </c>
      <c r="Q12" s="186"/>
      <c r="R12" s="186"/>
      <c r="S12" s="186"/>
      <c r="T12" s="186"/>
      <c r="U12" s="186">
        <f>+P12</f>
        <v>600000</v>
      </c>
    </row>
    <row r="13" spans="4:21" s="130" customFormat="1" ht="138" customHeight="1" x14ac:dyDescent="0.3">
      <c r="D13" s="125" t="s">
        <v>559</v>
      </c>
      <c r="E13" s="208">
        <v>44495</v>
      </c>
      <c r="F13" s="126" t="s">
        <v>664</v>
      </c>
      <c r="G13" s="179" t="s">
        <v>663</v>
      </c>
      <c r="H13" s="129">
        <v>44526</v>
      </c>
      <c r="I13" s="212" t="s">
        <v>624</v>
      </c>
      <c r="J13" s="209" t="s">
        <v>662</v>
      </c>
      <c r="K13" s="185">
        <v>30544.47</v>
      </c>
      <c r="L13" s="188" t="str">
        <f t="shared" ref="L13:L18" si="0">+L12</f>
        <v>CREDITO</v>
      </c>
      <c r="M13" s="128" t="s">
        <v>625</v>
      </c>
      <c r="N13" s="127">
        <v>5</v>
      </c>
      <c r="O13" s="188" t="s">
        <v>633</v>
      </c>
      <c r="P13" s="185">
        <v>30544.47</v>
      </c>
      <c r="Q13" s="186"/>
      <c r="R13" s="186"/>
      <c r="S13" s="186"/>
      <c r="T13" s="186"/>
      <c r="U13" s="186">
        <f>+P13</f>
        <v>30544.47</v>
      </c>
    </row>
    <row r="14" spans="4:21" s="130" customFormat="1" ht="138" customHeight="1" x14ac:dyDescent="0.3">
      <c r="D14" s="125" t="s">
        <v>622</v>
      </c>
      <c r="E14" s="208">
        <v>44495</v>
      </c>
      <c r="F14" s="126" t="s">
        <v>661</v>
      </c>
      <c r="G14" s="179" t="s">
        <v>660</v>
      </c>
      <c r="H14" s="129">
        <v>44527</v>
      </c>
      <c r="I14" s="212" t="s">
        <v>659</v>
      </c>
      <c r="J14" s="211" t="s">
        <v>658</v>
      </c>
      <c r="K14" s="215">
        <v>25594.2</v>
      </c>
      <c r="L14" s="188" t="str">
        <f t="shared" si="0"/>
        <v>CREDITO</v>
      </c>
      <c r="M14" s="128" t="s">
        <v>657</v>
      </c>
      <c r="N14" s="127">
        <f t="shared" ref="N14:O16" si="1">+N13</f>
        <v>5</v>
      </c>
      <c r="O14" s="188" t="str">
        <f t="shared" si="1"/>
        <v>PENDIENTE</v>
      </c>
      <c r="P14" s="216">
        <f>+K14</f>
        <v>25594.2</v>
      </c>
      <c r="Q14" s="186"/>
      <c r="R14" s="186"/>
      <c r="S14" s="186"/>
      <c r="T14" s="186"/>
      <c r="U14" s="186">
        <f>+P14</f>
        <v>25594.2</v>
      </c>
    </row>
    <row r="15" spans="4:21" s="130" customFormat="1" ht="138" customHeight="1" x14ac:dyDescent="0.3">
      <c r="D15" s="125" t="s">
        <v>623</v>
      </c>
      <c r="E15" s="208" t="s">
        <v>656</v>
      </c>
      <c r="F15" s="126" t="s">
        <v>655</v>
      </c>
      <c r="G15" s="179" t="s">
        <v>654</v>
      </c>
      <c r="H15" s="129">
        <v>44526</v>
      </c>
      <c r="I15" s="207" t="s">
        <v>653</v>
      </c>
      <c r="J15" s="210" t="s">
        <v>652</v>
      </c>
      <c r="K15" s="215">
        <v>4866</v>
      </c>
      <c r="L15" s="188" t="str">
        <f t="shared" si="0"/>
        <v>CREDITO</v>
      </c>
      <c r="M15" s="128" t="s">
        <v>278</v>
      </c>
      <c r="N15" s="127">
        <f t="shared" si="1"/>
        <v>5</v>
      </c>
      <c r="O15" s="188" t="str">
        <f t="shared" si="1"/>
        <v>PENDIENTE</v>
      </c>
      <c r="P15" s="216">
        <v>4866</v>
      </c>
      <c r="Q15" s="186"/>
      <c r="R15" s="186"/>
      <c r="S15" s="186"/>
      <c r="T15" s="186"/>
      <c r="U15" s="186">
        <v>4866</v>
      </c>
    </row>
    <row r="16" spans="4:21" s="130" customFormat="1" ht="138" customHeight="1" x14ac:dyDescent="0.3">
      <c r="D16" s="125" t="s">
        <v>632</v>
      </c>
      <c r="E16" s="208" t="str">
        <f>+E15</f>
        <v>26/10/221</v>
      </c>
      <c r="F16" s="126" t="s">
        <v>651</v>
      </c>
      <c r="G16" s="178" t="s">
        <v>650</v>
      </c>
      <c r="H16" s="129">
        <f>+H15</f>
        <v>44526</v>
      </c>
      <c r="I16" s="207" t="s">
        <v>649</v>
      </c>
      <c r="J16" s="209" t="s">
        <v>648</v>
      </c>
      <c r="K16" s="215">
        <v>5000</v>
      </c>
      <c r="L16" s="188" t="str">
        <f t="shared" si="0"/>
        <v>CREDITO</v>
      </c>
      <c r="M16" s="128" t="s">
        <v>647</v>
      </c>
      <c r="N16" s="127">
        <f t="shared" si="1"/>
        <v>5</v>
      </c>
      <c r="O16" s="188" t="str">
        <f t="shared" si="1"/>
        <v>PENDIENTE</v>
      </c>
      <c r="P16" s="216">
        <f>+K16</f>
        <v>5000</v>
      </c>
      <c r="Q16" s="186"/>
      <c r="R16" s="186"/>
      <c r="S16" s="186"/>
      <c r="T16" s="186"/>
      <c r="U16" s="186">
        <f>+P16</f>
        <v>5000</v>
      </c>
    </row>
    <row r="17" spans="4:21" s="130" customFormat="1" ht="138" customHeight="1" x14ac:dyDescent="0.3">
      <c r="D17" s="125" t="s">
        <v>646</v>
      </c>
      <c r="E17" s="208">
        <v>44496</v>
      </c>
      <c r="F17" s="126" t="s">
        <v>645</v>
      </c>
      <c r="G17" s="178" t="s">
        <v>644</v>
      </c>
      <c r="H17" s="129">
        <v>44528</v>
      </c>
      <c r="I17" s="207" t="s">
        <v>643</v>
      </c>
      <c r="J17" s="189" t="s">
        <v>642</v>
      </c>
      <c r="K17" s="206">
        <v>21000</v>
      </c>
      <c r="L17" s="188" t="str">
        <f t="shared" si="0"/>
        <v>CREDITO</v>
      </c>
      <c r="M17" s="128" t="s">
        <v>641</v>
      </c>
      <c r="N17" s="127">
        <v>4</v>
      </c>
      <c r="O17" s="188" t="str">
        <f>+O16</f>
        <v>PENDIENTE</v>
      </c>
      <c r="P17" s="216">
        <f>+K17</f>
        <v>21000</v>
      </c>
      <c r="Q17" s="186"/>
      <c r="R17" s="186"/>
      <c r="S17" s="186"/>
      <c r="T17" s="186"/>
      <c r="U17" s="186">
        <f>+P17</f>
        <v>21000</v>
      </c>
    </row>
    <row r="18" spans="4:21" s="130" customFormat="1" ht="138" customHeight="1" x14ac:dyDescent="0.3">
      <c r="D18" s="125" t="s">
        <v>640</v>
      </c>
      <c r="E18" s="208">
        <f>+E17</f>
        <v>44496</v>
      </c>
      <c r="F18" s="126" t="s">
        <v>639</v>
      </c>
      <c r="G18" s="178" t="s">
        <v>638</v>
      </c>
      <c r="H18" s="129">
        <f>+H17</f>
        <v>44528</v>
      </c>
      <c r="I18" s="207" t="s">
        <v>637</v>
      </c>
      <c r="J18" s="189" t="s">
        <v>636</v>
      </c>
      <c r="K18" s="206">
        <v>106200</v>
      </c>
      <c r="L18" s="188" t="str">
        <f t="shared" si="0"/>
        <v>CREDITO</v>
      </c>
      <c r="M18" s="128" t="s">
        <v>635</v>
      </c>
      <c r="N18" s="127">
        <v>4</v>
      </c>
      <c r="O18" s="188" t="str">
        <f>+O17</f>
        <v>PENDIENTE</v>
      </c>
      <c r="P18" s="216">
        <f>+K18</f>
        <v>106200</v>
      </c>
      <c r="Q18" s="186"/>
      <c r="R18" s="186"/>
      <c r="S18" s="186"/>
      <c r="T18" s="186"/>
      <c r="U18" s="186">
        <f>+P18</f>
        <v>106200</v>
      </c>
    </row>
    <row r="19" spans="4:21" s="131" customFormat="1" ht="35.25" customHeight="1" x14ac:dyDescent="0.4">
      <c r="D19" s="238" t="s">
        <v>560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05"/>
      <c r="O19" s="205"/>
      <c r="P19" s="204">
        <f>SUM(P12:P18)</f>
        <v>793204.66999999993</v>
      </c>
      <c r="Q19" s="204">
        <f>SUM(Q12:Q12)</f>
        <v>0</v>
      </c>
      <c r="R19" s="204">
        <f>SUM(R12:R12)</f>
        <v>0</v>
      </c>
      <c r="S19" s="204">
        <f>SUM(S12:S12)</f>
        <v>0</v>
      </c>
      <c r="T19" s="204">
        <f>SUM(T12:T12)</f>
        <v>0</v>
      </c>
      <c r="U19" s="204">
        <f>+P19</f>
        <v>793204.66999999993</v>
      </c>
    </row>
    <row r="20" spans="4:21" s="131" customFormat="1" ht="22.5" customHeight="1" x14ac:dyDescent="0.4"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133"/>
      <c r="P20" s="134"/>
      <c r="Q20" s="134"/>
      <c r="R20" s="134"/>
      <c r="S20" s="134"/>
      <c r="T20" s="134"/>
      <c r="U20" s="134"/>
    </row>
    <row r="21" spans="4:21" s="131" customFormat="1" ht="22.5" customHeight="1" x14ac:dyDescent="0.3"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36"/>
      <c r="P21" s="137"/>
      <c r="Q21" s="137"/>
      <c r="R21" s="137"/>
      <c r="S21" s="137"/>
      <c r="T21" s="137"/>
      <c r="U21" s="137"/>
    </row>
    <row r="22" spans="4:21" s="131" customFormat="1" ht="22.5" customHeight="1" x14ac:dyDescent="0.3"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O22" s="136"/>
      <c r="P22" s="137"/>
      <c r="Q22" s="137"/>
      <c r="R22" s="137"/>
      <c r="S22" s="137"/>
      <c r="T22" s="137"/>
      <c r="U22" s="137"/>
    </row>
    <row r="23" spans="4:21" s="131" customFormat="1" ht="22.5" customHeight="1" x14ac:dyDescent="0.3"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136"/>
      <c r="P23" s="137"/>
      <c r="Q23" s="137"/>
      <c r="R23" s="137"/>
      <c r="S23" s="137"/>
      <c r="T23" s="137"/>
      <c r="U23" s="137"/>
    </row>
    <row r="24" spans="4:21" s="131" customFormat="1" ht="22.5" customHeight="1" x14ac:dyDescent="0.3"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6"/>
      <c r="O24" s="136"/>
      <c r="P24" s="137"/>
      <c r="Q24" s="137"/>
      <c r="R24" s="137"/>
      <c r="S24" s="137"/>
      <c r="T24" s="137"/>
      <c r="U24" s="137"/>
    </row>
    <row r="25" spans="4:21" s="131" customFormat="1" ht="22.5" customHeight="1" x14ac:dyDescent="0.3"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  <c r="O25" s="136"/>
      <c r="P25" s="137"/>
      <c r="Q25" s="137"/>
      <c r="R25" s="137"/>
      <c r="S25" s="137"/>
      <c r="T25" s="137"/>
      <c r="U25" s="137"/>
    </row>
    <row r="26" spans="4:21" s="180" customFormat="1" ht="23.25" x14ac:dyDescent="0.35">
      <c r="D26" s="138"/>
      <c r="E26" s="138"/>
      <c r="J26" s="139"/>
      <c r="K26" s="181"/>
      <c r="L26" s="140"/>
      <c r="M26" s="140"/>
      <c r="T26" s="138"/>
      <c r="U26" s="138"/>
    </row>
    <row r="27" spans="4:21" s="180" customFormat="1" ht="23.25" x14ac:dyDescent="0.35">
      <c r="D27" s="138"/>
      <c r="E27" s="138"/>
      <c r="F27" s="140"/>
      <c r="G27" s="140"/>
      <c r="H27" s="67"/>
      <c r="I27" s="141"/>
      <c r="J27" s="163"/>
      <c r="K27" s="181"/>
      <c r="L27" s="140"/>
      <c r="M27" s="140"/>
      <c r="N27" s="140"/>
      <c r="O27" s="140"/>
      <c r="P27" s="163"/>
      <c r="Q27" s="67"/>
      <c r="R27" s="67"/>
      <c r="S27" s="140"/>
      <c r="T27" s="138"/>
      <c r="U27" s="138"/>
    </row>
    <row r="28" spans="4:21" s="180" customFormat="1" ht="23.25" x14ac:dyDescent="0.35">
      <c r="D28" s="138"/>
      <c r="E28" s="138"/>
      <c r="F28" s="239"/>
      <c r="G28" s="239"/>
      <c r="H28" s="239"/>
      <c r="I28" s="239"/>
      <c r="J28" s="67"/>
      <c r="K28" s="181"/>
      <c r="L28" s="140"/>
      <c r="M28" s="140"/>
      <c r="N28" s="239"/>
      <c r="O28" s="239"/>
      <c r="P28" s="239"/>
      <c r="Q28" s="239"/>
      <c r="R28" s="239"/>
      <c r="S28" s="239"/>
      <c r="T28" s="138"/>
      <c r="U28" s="138"/>
    </row>
    <row r="29" spans="4:21" s="180" customFormat="1" ht="26.25" x14ac:dyDescent="0.4">
      <c r="D29" s="138"/>
      <c r="E29" s="138"/>
      <c r="F29" s="240" t="s">
        <v>584</v>
      </c>
      <c r="G29" s="240"/>
      <c r="H29" s="240"/>
      <c r="I29" s="240"/>
      <c r="J29" s="200" t="s">
        <v>626</v>
      </c>
      <c r="K29" s="200"/>
      <c r="L29" s="200"/>
      <c r="M29" s="200"/>
      <c r="N29" s="200" t="s">
        <v>585</v>
      </c>
      <c r="O29" s="200"/>
      <c r="T29" s="138"/>
      <c r="U29" s="138"/>
    </row>
    <row r="30" spans="4:21" s="180" customFormat="1" ht="26.25" x14ac:dyDescent="0.4">
      <c r="D30" s="138"/>
      <c r="E30" s="138"/>
      <c r="F30" s="234" t="s">
        <v>1</v>
      </c>
      <c r="G30" s="234"/>
      <c r="H30" s="234"/>
      <c r="I30" s="234"/>
      <c r="J30" s="182" t="s">
        <v>627</v>
      </c>
      <c r="K30" s="199"/>
      <c r="L30" s="199"/>
      <c r="M30" s="199"/>
      <c r="N30" s="199" t="s">
        <v>586</v>
      </c>
      <c r="O30" s="199"/>
      <c r="T30" s="138"/>
      <c r="U30" s="138"/>
    </row>
    <row r="31" spans="4:21" s="180" customFormat="1" ht="26.25" x14ac:dyDescent="0.4">
      <c r="D31" s="138"/>
      <c r="E31" s="138"/>
      <c r="F31" s="234" t="s">
        <v>0</v>
      </c>
      <c r="G31" s="234"/>
      <c r="H31" s="234"/>
      <c r="I31" s="234"/>
      <c r="J31" s="199" t="s">
        <v>628</v>
      </c>
      <c r="K31" s="199"/>
      <c r="L31" s="199"/>
      <c r="M31" s="199"/>
      <c r="N31" s="199" t="s">
        <v>587</v>
      </c>
      <c r="O31" s="199"/>
      <c r="T31" s="138"/>
      <c r="U31" s="138"/>
    </row>
    <row r="32" spans="4:21" s="180" customFormat="1" ht="27" thickBot="1" x14ac:dyDescent="0.45">
      <c r="D32" s="138"/>
      <c r="E32" s="13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T32" s="138"/>
      <c r="U32" s="138"/>
    </row>
    <row r="33" spans="4:21" s="180" customFormat="1" ht="21" x14ac:dyDescent="0.35">
      <c r="D33" s="138"/>
      <c r="E33" s="138"/>
      <c r="F33" s="145"/>
      <c r="G33" s="145"/>
      <c r="H33" s="145"/>
      <c r="I33" s="235" t="s">
        <v>539</v>
      </c>
      <c r="J33" s="235"/>
      <c r="K33" s="235"/>
      <c r="L33" s="235"/>
      <c r="M33" s="235"/>
      <c r="N33" s="235"/>
      <c r="O33" s="235"/>
      <c r="P33" s="235"/>
      <c r="Q33" s="146"/>
      <c r="R33" s="145"/>
      <c r="S33" s="145"/>
      <c r="T33" s="138"/>
      <c r="U33" s="138"/>
    </row>
    <row r="34" spans="4:21" s="180" customFormat="1" ht="21" x14ac:dyDescent="0.35">
      <c r="D34" s="138"/>
      <c r="E34" s="138"/>
      <c r="F34" s="145"/>
      <c r="G34" s="145"/>
      <c r="H34" s="145"/>
      <c r="I34" s="236" t="s">
        <v>561</v>
      </c>
      <c r="J34" s="236"/>
      <c r="K34" s="236"/>
      <c r="L34" s="236"/>
      <c r="M34" s="236"/>
      <c r="N34" s="236"/>
      <c r="O34" s="236"/>
      <c r="P34" s="236"/>
      <c r="Q34" s="147"/>
      <c r="R34" s="145"/>
      <c r="S34" s="145"/>
      <c r="T34" s="138"/>
      <c r="U34" s="138"/>
    </row>
    <row r="35" spans="4:21" s="180" customFormat="1" ht="21" x14ac:dyDescent="0.35">
      <c r="D35" s="138"/>
      <c r="E35" s="138"/>
      <c r="F35" s="145"/>
      <c r="G35" s="145"/>
      <c r="H35" s="145"/>
      <c r="I35" s="148"/>
      <c r="J35" s="142"/>
      <c r="K35" s="143"/>
      <c r="L35" s="183"/>
      <c r="M35" s="144"/>
      <c r="N35" s="144"/>
      <c r="O35" s="144"/>
      <c r="P35" s="142"/>
      <c r="Q35" s="142"/>
      <c r="R35" s="145"/>
      <c r="S35" s="145"/>
      <c r="T35" s="138"/>
      <c r="U35" s="138"/>
    </row>
    <row r="36" spans="4:21" s="180" customFormat="1" ht="21" x14ac:dyDescent="0.35">
      <c r="D36" s="138"/>
      <c r="E36" s="138"/>
      <c r="F36" s="145"/>
      <c r="G36" s="145"/>
      <c r="H36" s="145"/>
      <c r="I36" s="148"/>
      <c r="J36" s="142"/>
      <c r="K36" s="143"/>
      <c r="M36" s="144"/>
      <c r="N36" s="144"/>
      <c r="O36" s="144"/>
      <c r="P36" s="142"/>
      <c r="Q36" s="142"/>
      <c r="R36" s="145"/>
      <c r="S36" s="145"/>
      <c r="T36" s="138"/>
    </row>
    <row r="37" spans="4:21" x14ac:dyDescent="0.25">
      <c r="D37" s="116"/>
      <c r="E37" s="116"/>
      <c r="F37" s="116"/>
      <c r="G37" s="116"/>
      <c r="H37" s="116"/>
      <c r="I37" s="149"/>
      <c r="J37" s="116"/>
      <c r="K37" s="175"/>
      <c r="L37" s="116"/>
      <c r="M37" s="116"/>
      <c r="N37" s="116"/>
      <c r="O37" s="116"/>
      <c r="P37" s="116"/>
      <c r="Q37" s="116"/>
      <c r="R37" s="116"/>
      <c r="S37" s="116"/>
      <c r="T37" s="116"/>
      <c r="U37" s="116"/>
    </row>
    <row r="38" spans="4:21" x14ac:dyDescent="0.25">
      <c r="D38" s="116"/>
      <c r="E38" s="116"/>
      <c r="F38" s="116"/>
      <c r="G38" s="116"/>
      <c r="H38" s="116"/>
      <c r="I38" s="149"/>
      <c r="J38" s="116"/>
      <c r="K38" s="175"/>
      <c r="L38" s="116"/>
      <c r="M38" s="116"/>
      <c r="N38" s="116"/>
      <c r="O38" s="116"/>
      <c r="P38" s="116"/>
      <c r="Q38" s="116"/>
      <c r="R38" s="116"/>
      <c r="S38" s="116"/>
      <c r="T38" s="116"/>
      <c r="U38" s="116"/>
    </row>
    <row r="39" spans="4:21" x14ac:dyDescent="0.25">
      <c r="D39" s="116"/>
      <c r="E39" s="116"/>
      <c r="F39" s="116"/>
      <c r="G39" s="116"/>
      <c r="H39" s="116"/>
      <c r="I39" s="117"/>
      <c r="J39" s="116"/>
      <c r="K39" s="175"/>
      <c r="L39" s="116"/>
      <c r="M39" s="116"/>
      <c r="N39" s="116"/>
      <c r="O39" s="116"/>
      <c r="P39" s="116"/>
      <c r="Q39" s="116"/>
      <c r="R39" s="116"/>
      <c r="S39" s="116"/>
      <c r="T39" s="116"/>
      <c r="U39" s="116"/>
    </row>
  </sheetData>
  <mergeCells count="15">
    <mergeCell ref="D8:U8"/>
    <mergeCell ref="D2:U2"/>
    <mergeCell ref="D3:U3"/>
    <mergeCell ref="D4:U4"/>
    <mergeCell ref="D5:U5"/>
    <mergeCell ref="D6:U6"/>
    <mergeCell ref="F31:I31"/>
    <mergeCell ref="I33:P33"/>
    <mergeCell ref="I34:P34"/>
    <mergeCell ref="D9:U9"/>
    <mergeCell ref="D19:M19"/>
    <mergeCell ref="F28:I28"/>
    <mergeCell ref="N28:S28"/>
    <mergeCell ref="F29:I29"/>
    <mergeCell ref="F30:I30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8F0E-5602-450E-9AD6-9D82754157F1}">
  <sheetPr>
    <pageSetUpPr fitToPage="1"/>
  </sheetPr>
  <dimension ref="B1:K90"/>
  <sheetViews>
    <sheetView tabSelected="1" zoomScaleNormal="100" zoomScaleSheetLayoutView="100" workbookViewId="0">
      <selection activeCell="E16" sqref="E16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55"/>
      <c r="C2" s="255"/>
      <c r="D2" s="255"/>
      <c r="E2" s="255"/>
      <c r="F2" s="255"/>
      <c r="G2" s="255"/>
      <c r="H2" s="255"/>
    </row>
    <row r="3" spans="2:11" ht="15" customHeight="1" x14ac:dyDescent="0.25">
      <c r="B3" s="255"/>
      <c r="C3" s="255"/>
      <c r="D3" s="255"/>
      <c r="E3" s="255"/>
      <c r="F3" s="255"/>
      <c r="G3" s="255"/>
      <c r="H3" s="255"/>
    </row>
    <row r="4" spans="2:11" ht="34.5" customHeight="1" x14ac:dyDescent="0.25">
      <c r="B4" s="256"/>
      <c r="C4" s="256"/>
      <c r="D4" s="256"/>
      <c r="E4" s="256"/>
      <c r="F4" s="256"/>
      <c r="G4" s="256"/>
      <c r="H4" s="256"/>
    </row>
    <row r="5" spans="2:11" ht="9.75" customHeight="1" x14ac:dyDescent="0.25">
      <c r="B5" s="28"/>
      <c r="C5" s="28"/>
      <c r="D5" s="28"/>
      <c r="E5" s="28"/>
      <c r="F5" s="28"/>
      <c r="G5" s="28"/>
      <c r="H5" s="28"/>
    </row>
    <row r="6" spans="2:11" ht="24" customHeight="1" x14ac:dyDescent="0.25">
      <c r="B6" s="255" t="s">
        <v>16</v>
      </c>
      <c r="C6" s="255"/>
      <c r="D6" s="255"/>
      <c r="E6" s="255"/>
      <c r="F6" s="255"/>
      <c r="G6" s="255"/>
      <c r="H6" s="255"/>
    </row>
    <row r="7" spans="2:11" ht="28.5" customHeight="1" x14ac:dyDescent="0.25">
      <c r="B7" s="255"/>
      <c r="C7" s="255"/>
      <c r="D7" s="255"/>
      <c r="E7" s="255"/>
      <c r="F7" s="255"/>
      <c r="G7" s="255"/>
      <c r="H7" s="255"/>
    </row>
    <row r="8" spans="2:11" ht="20.25" x14ac:dyDescent="0.25">
      <c r="B8" s="198"/>
      <c r="C8" s="198"/>
      <c r="D8" s="198"/>
      <c r="E8" s="27" t="s">
        <v>15</v>
      </c>
      <c r="F8" s="198"/>
      <c r="G8" s="198"/>
      <c r="H8" s="198"/>
      <c r="I8" s="26"/>
      <c r="J8" s="26"/>
      <c r="K8" s="26"/>
    </row>
    <row r="9" spans="2:11" ht="20.25" x14ac:dyDescent="0.25">
      <c r="B9" s="257" t="s">
        <v>14</v>
      </c>
      <c r="C9" s="257"/>
      <c r="D9" s="257"/>
      <c r="E9" s="257"/>
      <c r="F9" s="257"/>
      <c r="G9" s="257"/>
      <c r="H9" s="257"/>
    </row>
    <row r="10" spans="2:11" ht="18" x14ac:dyDescent="0.25">
      <c r="B10" s="258" t="s">
        <v>774</v>
      </c>
      <c r="C10" s="258"/>
      <c r="D10" s="258"/>
      <c r="E10" s="258"/>
      <c r="F10" s="258"/>
      <c r="G10" s="258"/>
      <c r="H10" s="258"/>
    </row>
    <row r="11" spans="2:11" ht="26.25" customHeight="1" thickBot="1" x14ac:dyDescent="0.3">
      <c r="B11" s="258" t="s">
        <v>13</v>
      </c>
      <c r="C11" s="258"/>
      <c r="D11" s="258"/>
      <c r="E11" s="258"/>
      <c r="F11" s="258"/>
      <c r="G11" s="258"/>
      <c r="H11" s="258"/>
    </row>
    <row r="12" spans="2:11" ht="30" customHeight="1" thickBot="1" x14ac:dyDescent="0.3">
      <c r="B12" s="253"/>
      <c r="C12" s="254" t="s">
        <v>12</v>
      </c>
      <c r="D12" s="254"/>
      <c r="E12" s="254"/>
      <c r="F12" s="254"/>
      <c r="G12" s="254"/>
      <c r="H12" s="254"/>
    </row>
    <row r="13" spans="2:11" ht="17.25" thickBot="1" x14ac:dyDescent="0.3">
      <c r="B13" s="253"/>
      <c r="C13" s="253"/>
      <c r="D13" s="253"/>
      <c r="E13" s="25"/>
      <c r="F13" s="253" t="s">
        <v>11</v>
      </c>
      <c r="G13" s="253"/>
      <c r="H13" s="253"/>
    </row>
    <row r="14" spans="2:11" ht="39.75" customHeight="1" thickBot="1" x14ac:dyDescent="0.3">
      <c r="B14" s="253"/>
      <c r="C14" s="24" t="s">
        <v>10</v>
      </c>
      <c r="D14" s="197" t="s">
        <v>9</v>
      </c>
      <c r="E14" s="197" t="s">
        <v>8</v>
      </c>
      <c r="F14" s="197" t="s">
        <v>7</v>
      </c>
      <c r="G14" s="197" t="s">
        <v>6</v>
      </c>
      <c r="H14" s="197" t="s">
        <v>5</v>
      </c>
    </row>
    <row r="15" spans="2:11" ht="24.95" customHeight="1" thickBot="1" x14ac:dyDescent="0.3">
      <c r="B15" s="18"/>
      <c r="C15" s="12"/>
      <c r="D15" s="16"/>
      <c r="E15" s="23" t="s">
        <v>4</v>
      </c>
      <c r="F15" s="22"/>
      <c r="G15" s="22"/>
      <c r="H15" s="8">
        <f>+'[1]INGRESOS Y EGRESOS SEPTIEMBRE'!H93</f>
        <v>2965479.8600000008</v>
      </c>
    </row>
    <row r="16" spans="2:11" ht="24.95" customHeight="1" thickBot="1" x14ac:dyDescent="0.3">
      <c r="B16" s="18"/>
      <c r="C16" s="12">
        <v>44470</v>
      </c>
      <c r="D16" s="16"/>
      <c r="E16" s="16" t="s">
        <v>670</v>
      </c>
      <c r="F16" s="21"/>
      <c r="G16" s="217">
        <v>6400</v>
      </c>
      <c r="H16" s="14">
        <f>H15+F16-G16</f>
        <v>2959079.8600000008</v>
      </c>
    </row>
    <row r="17" spans="2:10" ht="24.95" customHeight="1" thickBot="1" x14ac:dyDescent="0.3">
      <c r="B17" s="18"/>
      <c r="C17" s="12">
        <v>44470</v>
      </c>
      <c r="D17" s="17"/>
      <c r="E17" s="16" t="s">
        <v>671</v>
      </c>
      <c r="F17" s="15"/>
      <c r="G17" s="20">
        <v>6250</v>
      </c>
      <c r="H17" s="14">
        <f t="shared" ref="H17:H78" si="0">H16+F17-G17</f>
        <v>2952829.8600000008</v>
      </c>
    </row>
    <row r="18" spans="2:10" ht="24.95" customHeight="1" thickBot="1" x14ac:dyDescent="0.3">
      <c r="B18" s="18"/>
      <c r="C18" s="12">
        <v>44470</v>
      </c>
      <c r="D18" s="17"/>
      <c r="E18" s="16" t="s">
        <v>672</v>
      </c>
      <c r="F18" s="15"/>
      <c r="G18" s="20">
        <v>7450</v>
      </c>
      <c r="H18" s="14">
        <f t="shared" si="0"/>
        <v>2945379.8600000008</v>
      </c>
      <c r="J18" s="19"/>
    </row>
    <row r="19" spans="2:10" ht="24.95" customHeight="1" thickBot="1" x14ac:dyDescent="0.3">
      <c r="B19" s="18"/>
      <c r="C19" s="12">
        <v>44470</v>
      </c>
      <c r="D19" s="17"/>
      <c r="E19" s="16" t="s">
        <v>673</v>
      </c>
      <c r="F19" s="20"/>
      <c r="G19" s="20">
        <v>6250</v>
      </c>
      <c r="H19" s="14">
        <f t="shared" si="0"/>
        <v>2939129.8600000008</v>
      </c>
    </row>
    <row r="20" spans="2:10" ht="24.95" customHeight="1" thickBot="1" x14ac:dyDescent="0.3">
      <c r="B20" s="18"/>
      <c r="C20" s="12">
        <v>44470</v>
      </c>
      <c r="D20" s="17"/>
      <c r="E20" s="16" t="s">
        <v>674</v>
      </c>
      <c r="F20" s="20"/>
      <c r="G20" s="20">
        <v>8950</v>
      </c>
      <c r="H20" s="14">
        <f t="shared" si="0"/>
        <v>2930179.8600000008</v>
      </c>
    </row>
    <row r="21" spans="2:10" ht="24.95" customHeight="1" thickBot="1" x14ac:dyDescent="0.3">
      <c r="B21" s="18"/>
      <c r="C21" s="12">
        <v>44470</v>
      </c>
      <c r="D21" s="17"/>
      <c r="E21" s="16" t="s">
        <v>675</v>
      </c>
      <c r="F21" s="20"/>
      <c r="G21" s="20">
        <v>4400</v>
      </c>
      <c r="H21" s="14">
        <f t="shared" si="0"/>
        <v>2925779.8600000008</v>
      </c>
    </row>
    <row r="22" spans="2:10" ht="24.95" customHeight="1" thickBot="1" x14ac:dyDescent="0.3">
      <c r="B22" s="18"/>
      <c r="C22" s="12">
        <v>44470</v>
      </c>
      <c r="D22" s="17"/>
      <c r="E22" s="16" t="s">
        <v>676</v>
      </c>
      <c r="F22" s="20"/>
      <c r="G22" s="20">
        <v>6000</v>
      </c>
      <c r="H22" s="14">
        <f t="shared" si="0"/>
        <v>2919779.8600000008</v>
      </c>
    </row>
    <row r="23" spans="2:10" ht="24.95" customHeight="1" thickBot="1" x14ac:dyDescent="0.3">
      <c r="B23" s="18"/>
      <c r="C23" s="12">
        <v>44470</v>
      </c>
      <c r="D23" s="17"/>
      <c r="E23" s="16" t="s">
        <v>677</v>
      </c>
      <c r="F23" s="20"/>
      <c r="G23" s="20">
        <v>6600</v>
      </c>
      <c r="H23" s="14">
        <f t="shared" si="0"/>
        <v>2913179.8600000008</v>
      </c>
    </row>
    <row r="24" spans="2:10" ht="24.95" customHeight="1" thickBot="1" x14ac:dyDescent="0.3">
      <c r="B24" s="18"/>
      <c r="C24" s="12">
        <v>44473</v>
      </c>
      <c r="D24" s="17"/>
      <c r="E24" s="16" t="s">
        <v>678</v>
      </c>
      <c r="F24" s="20">
        <v>1800</v>
      </c>
      <c r="G24" s="15"/>
      <c r="H24" s="14">
        <f t="shared" si="0"/>
        <v>2914979.8600000008</v>
      </c>
    </row>
    <row r="25" spans="2:10" ht="24.95" customHeight="1" thickBot="1" x14ac:dyDescent="0.3">
      <c r="B25" s="18"/>
      <c r="C25" s="12">
        <v>44474</v>
      </c>
      <c r="D25" s="17"/>
      <c r="E25" s="16" t="s">
        <v>679</v>
      </c>
      <c r="F25" s="20">
        <v>3000</v>
      </c>
      <c r="G25" s="15"/>
      <c r="H25" s="14">
        <f t="shared" si="0"/>
        <v>2917979.8600000008</v>
      </c>
    </row>
    <row r="26" spans="2:10" ht="24.95" customHeight="1" thickBot="1" x14ac:dyDescent="0.3">
      <c r="B26" s="18"/>
      <c r="C26" s="12">
        <v>44474</v>
      </c>
      <c r="D26" s="17"/>
      <c r="E26" s="16" t="s">
        <v>680</v>
      </c>
      <c r="F26" s="20">
        <v>5000</v>
      </c>
      <c r="G26" s="15"/>
      <c r="H26" s="14">
        <f t="shared" si="0"/>
        <v>2922979.8600000008</v>
      </c>
    </row>
    <row r="27" spans="2:10" ht="24.95" customHeight="1" thickBot="1" x14ac:dyDescent="0.3">
      <c r="B27" s="18"/>
      <c r="C27" s="12">
        <v>44474</v>
      </c>
      <c r="D27" s="17"/>
      <c r="E27" s="16" t="s">
        <v>681</v>
      </c>
      <c r="F27" s="20">
        <v>5000</v>
      </c>
      <c r="G27" s="15"/>
      <c r="H27" s="14">
        <f t="shared" si="0"/>
        <v>2927979.8600000008</v>
      </c>
    </row>
    <row r="28" spans="2:10" ht="24.95" customHeight="1" thickBot="1" x14ac:dyDescent="0.3">
      <c r="B28" s="18"/>
      <c r="C28" s="12">
        <v>44475</v>
      </c>
      <c r="D28" s="17"/>
      <c r="E28" s="16" t="s">
        <v>682</v>
      </c>
      <c r="F28" s="20">
        <v>5000</v>
      </c>
      <c r="G28" s="15"/>
      <c r="H28" s="14">
        <f t="shared" si="0"/>
        <v>2932979.8600000008</v>
      </c>
    </row>
    <row r="29" spans="2:10" ht="24.95" customHeight="1" thickBot="1" x14ac:dyDescent="0.3">
      <c r="B29" s="18"/>
      <c r="C29" s="12">
        <v>44475</v>
      </c>
      <c r="D29" s="17"/>
      <c r="E29" s="16" t="s">
        <v>683</v>
      </c>
      <c r="F29" s="20">
        <v>5000</v>
      </c>
      <c r="G29" s="15"/>
      <c r="H29" s="14">
        <f t="shared" si="0"/>
        <v>2937979.8600000008</v>
      </c>
    </row>
    <row r="30" spans="2:10" ht="24.95" customHeight="1" thickBot="1" x14ac:dyDescent="0.3">
      <c r="B30" s="18"/>
      <c r="C30" s="12">
        <v>44475</v>
      </c>
      <c r="D30" s="17"/>
      <c r="E30" s="16" t="s">
        <v>684</v>
      </c>
      <c r="F30" s="20">
        <v>5000</v>
      </c>
      <c r="G30" s="15"/>
      <c r="H30" s="14">
        <f t="shared" si="0"/>
        <v>2942979.8600000008</v>
      </c>
    </row>
    <row r="31" spans="2:10" ht="24.95" customHeight="1" thickBot="1" x14ac:dyDescent="0.3">
      <c r="B31" s="18"/>
      <c r="C31" s="12">
        <v>44475</v>
      </c>
      <c r="D31" s="17"/>
      <c r="E31" s="16" t="s">
        <v>685</v>
      </c>
      <c r="F31" s="20">
        <v>5000</v>
      </c>
      <c r="G31" s="15"/>
      <c r="H31" s="14">
        <f t="shared" si="0"/>
        <v>2947979.8600000008</v>
      </c>
    </row>
    <row r="32" spans="2:10" ht="24.95" customHeight="1" thickBot="1" x14ac:dyDescent="0.3">
      <c r="B32" s="18"/>
      <c r="C32" s="12">
        <v>44475</v>
      </c>
      <c r="D32" s="17"/>
      <c r="E32" s="16" t="s">
        <v>686</v>
      </c>
      <c r="F32" s="20">
        <v>5000</v>
      </c>
      <c r="G32" s="15"/>
      <c r="H32" s="14">
        <f t="shared" si="0"/>
        <v>2952979.8600000008</v>
      </c>
    </row>
    <row r="33" spans="2:10" ht="24.95" customHeight="1" thickBot="1" x14ac:dyDescent="0.3">
      <c r="B33" s="18"/>
      <c r="C33" s="12">
        <v>44475</v>
      </c>
      <c r="D33" s="17"/>
      <c r="E33" s="16" t="s">
        <v>687</v>
      </c>
      <c r="F33" s="20">
        <v>5000</v>
      </c>
      <c r="G33" s="15"/>
      <c r="H33" s="14">
        <f t="shared" si="0"/>
        <v>2957979.8600000008</v>
      </c>
    </row>
    <row r="34" spans="2:10" ht="24.95" customHeight="1" thickBot="1" x14ac:dyDescent="0.3">
      <c r="B34" s="18"/>
      <c r="C34" s="12">
        <v>44475</v>
      </c>
      <c r="D34" s="17"/>
      <c r="E34" s="16" t="s">
        <v>688</v>
      </c>
      <c r="F34" s="20">
        <v>5000</v>
      </c>
      <c r="G34" s="15"/>
      <c r="H34" s="14">
        <f t="shared" si="0"/>
        <v>2962979.8600000008</v>
      </c>
    </row>
    <row r="35" spans="2:10" ht="24.95" customHeight="1" thickBot="1" x14ac:dyDescent="0.3">
      <c r="B35" s="18"/>
      <c r="C35" s="12">
        <v>44477</v>
      </c>
      <c r="D35" s="17"/>
      <c r="E35" s="16" t="s">
        <v>689</v>
      </c>
      <c r="F35" s="15">
        <v>10000</v>
      </c>
      <c r="G35" s="15"/>
      <c r="H35" s="14">
        <f t="shared" si="0"/>
        <v>2972979.8600000008</v>
      </c>
    </row>
    <row r="36" spans="2:10" ht="24.95" customHeight="1" thickBot="1" x14ac:dyDescent="0.3">
      <c r="B36" s="18"/>
      <c r="C36" s="12">
        <v>44477</v>
      </c>
      <c r="D36" s="17"/>
      <c r="E36" s="16" t="s">
        <v>690</v>
      </c>
      <c r="F36" s="15">
        <v>15000</v>
      </c>
      <c r="G36" s="15"/>
      <c r="H36" s="14">
        <f t="shared" si="0"/>
        <v>2987979.8600000008</v>
      </c>
    </row>
    <row r="37" spans="2:10" ht="24.95" customHeight="1" thickBot="1" x14ac:dyDescent="0.3">
      <c r="B37" s="18"/>
      <c r="C37" s="12">
        <v>44480</v>
      </c>
      <c r="D37" s="17"/>
      <c r="E37" s="16" t="s">
        <v>691</v>
      </c>
      <c r="F37" s="15">
        <v>5000</v>
      </c>
      <c r="G37" s="20"/>
      <c r="H37" s="14">
        <f t="shared" si="0"/>
        <v>2992979.8600000008</v>
      </c>
    </row>
    <row r="38" spans="2:10" ht="24.95" customHeight="1" thickBot="1" x14ac:dyDescent="0.3">
      <c r="B38" s="18"/>
      <c r="C38" s="12">
        <v>44481</v>
      </c>
      <c r="D38" s="17"/>
      <c r="E38" s="16" t="s">
        <v>692</v>
      </c>
      <c r="F38" s="15"/>
      <c r="G38" s="20">
        <v>5250</v>
      </c>
      <c r="H38" s="14">
        <f t="shared" si="0"/>
        <v>2987729.8600000008</v>
      </c>
    </row>
    <row r="39" spans="2:10" ht="24.95" customHeight="1" thickBot="1" x14ac:dyDescent="0.3">
      <c r="B39" s="18"/>
      <c r="C39" s="12">
        <v>44481</v>
      </c>
      <c r="D39" s="17"/>
      <c r="E39" s="16" t="s">
        <v>693</v>
      </c>
      <c r="F39" s="15"/>
      <c r="G39" s="20">
        <v>7950</v>
      </c>
      <c r="H39" s="14">
        <f t="shared" si="0"/>
        <v>2979779.8600000008</v>
      </c>
    </row>
    <row r="40" spans="2:10" ht="24.95" customHeight="1" thickBot="1" x14ac:dyDescent="0.3">
      <c r="B40" s="18"/>
      <c r="C40" s="12">
        <v>44481</v>
      </c>
      <c r="D40" s="17"/>
      <c r="E40" s="16" t="s">
        <v>694</v>
      </c>
      <c r="F40" s="15"/>
      <c r="G40" s="20">
        <v>9900</v>
      </c>
      <c r="H40" s="14">
        <f t="shared" si="0"/>
        <v>2969879.8600000008</v>
      </c>
    </row>
    <row r="41" spans="2:10" ht="24.95" customHeight="1" thickBot="1" x14ac:dyDescent="0.3">
      <c r="B41" s="18"/>
      <c r="C41" s="12">
        <v>44481</v>
      </c>
      <c r="D41" s="17"/>
      <c r="E41" s="16" t="s">
        <v>695</v>
      </c>
      <c r="F41" s="15"/>
      <c r="G41" s="20">
        <v>12430</v>
      </c>
      <c r="H41" s="14">
        <f t="shared" si="0"/>
        <v>2957449.8600000008</v>
      </c>
    </row>
    <row r="42" spans="2:10" ht="24.95" customHeight="1" thickBot="1" x14ac:dyDescent="0.3">
      <c r="B42" s="18"/>
      <c r="C42" s="12">
        <v>44481</v>
      </c>
      <c r="D42" s="17"/>
      <c r="E42" s="16" t="s">
        <v>696</v>
      </c>
      <c r="F42" s="15"/>
      <c r="G42" s="20">
        <v>17315.240000000002</v>
      </c>
      <c r="H42" s="14">
        <f t="shared" si="0"/>
        <v>2940134.6200000006</v>
      </c>
    </row>
    <row r="43" spans="2:10" ht="24.95" customHeight="1" thickBot="1" x14ac:dyDescent="0.3">
      <c r="B43" s="18"/>
      <c r="C43" s="12">
        <v>44481</v>
      </c>
      <c r="D43" s="17"/>
      <c r="E43" s="16" t="s">
        <v>697</v>
      </c>
      <c r="F43" s="15"/>
      <c r="G43" s="20">
        <v>3203.28</v>
      </c>
      <c r="H43" s="14">
        <f t="shared" si="0"/>
        <v>2936931.3400000008</v>
      </c>
    </row>
    <row r="44" spans="2:10" ht="24.95" customHeight="1" thickBot="1" x14ac:dyDescent="0.3">
      <c r="B44" s="18"/>
      <c r="C44" s="12">
        <v>44481</v>
      </c>
      <c r="D44" s="17"/>
      <c r="E44" s="16" t="s">
        <v>698</v>
      </c>
      <c r="F44" s="15">
        <v>5000</v>
      </c>
      <c r="G44" s="15"/>
      <c r="H44" s="14">
        <f t="shared" si="0"/>
        <v>2941931.3400000008</v>
      </c>
    </row>
    <row r="45" spans="2:10" ht="24.95" customHeight="1" thickBot="1" x14ac:dyDescent="0.3">
      <c r="B45" s="18"/>
      <c r="C45" s="12">
        <v>44481</v>
      </c>
      <c r="D45" s="17"/>
      <c r="E45" s="16" t="s">
        <v>699</v>
      </c>
      <c r="F45" s="15">
        <v>5000</v>
      </c>
      <c r="G45" s="15"/>
      <c r="H45" s="14">
        <f t="shared" si="0"/>
        <v>2946931.3400000008</v>
      </c>
    </row>
    <row r="46" spans="2:10" ht="24.95" customHeight="1" thickBot="1" x14ac:dyDescent="0.3">
      <c r="B46" s="18"/>
      <c r="C46" s="12">
        <v>44481</v>
      </c>
      <c r="D46" s="17"/>
      <c r="E46" s="16" t="s">
        <v>700</v>
      </c>
      <c r="F46" s="15">
        <v>5000</v>
      </c>
      <c r="G46" s="15"/>
      <c r="H46" s="14">
        <f t="shared" si="0"/>
        <v>2951931.3400000008</v>
      </c>
    </row>
    <row r="47" spans="2:10" ht="24.95" customHeight="1" thickBot="1" x14ac:dyDescent="0.3">
      <c r="B47" s="18"/>
      <c r="C47" s="12">
        <v>44483</v>
      </c>
      <c r="D47" s="17"/>
      <c r="E47" s="16" t="s">
        <v>701</v>
      </c>
      <c r="F47" s="15"/>
      <c r="G47" s="15">
        <v>62059.6</v>
      </c>
      <c r="H47" s="14">
        <f t="shared" si="0"/>
        <v>2889871.7400000007</v>
      </c>
    </row>
    <row r="48" spans="2:10" ht="24.95" customHeight="1" thickBot="1" x14ac:dyDescent="0.3">
      <c r="B48" s="18"/>
      <c r="C48" s="12">
        <v>44484</v>
      </c>
      <c r="D48" s="17"/>
      <c r="E48" s="16" t="s">
        <v>702</v>
      </c>
      <c r="F48" s="15"/>
      <c r="G48" s="20">
        <v>10400</v>
      </c>
      <c r="H48" s="14">
        <f t="shared" si="0"/>
        <v>2879471.7400000007</v>
      </c>
      <c r="J48" s="19"/>
    </row>
    <row r="49" spans="2:8" ht="24.95" customHeight="1" thickBot="1" x14ac:dyDescent="0.3">
      <c r="B49" s="18"/>
      <c r="C49" s="12">
        <v>44484</v>
      </c>
      <c r="D49" s="17"/>
      <c r="E49" s="16" t="s">
        <v>703</v>
      </c>
      <c r="F49" s="15"/>
      <c r="G49" s="15">
        <v>8550</v>
      </c>
      <c r="H49" s="14">
        <f t="shared" si="0"/>
        <v>2870921.7400000007</v>
      </c>
    </row>
    <row r="50" spans="2:8" ht="24.95" customHeight="1" thickBot="1" x14ac:dyDescent="0.3">
      <c r="B50" s="18"/>
      <c r="C50" s="12">
        <v>44484</v>
      </c>
      <c r="D50" s="17"/>
      <c r="E50" s="16" t="s">
        <v>704</v>
      </c>
      <c r="F50" s="15"/>
      <c r="G50" s="15">
        <v>12700</v>
      </c>
      <c r="H50" s="14">
        <f t="shared" si="0"/>
        <v>2858221.7400000007</v>
      </c>
    </row>
    <row r="51" spans="2:8" ht="24.95" customHeight="1" thickBot="1" x14ac:dyDescent="0.3">
      <c r="B51" s="18"/>
      <c r="C51" s="12">
        <v>44484</v>
      </c>
      <c r="D51" s="17"/>
      <c r="E51" s="16" t="s">
        <v>705</v>
      </c>
      <c r="F51" s="15"/>
      <c r="G51" s="15">
        <v>15550</v>
      </c>
      <c r="H51" s="14">
        <f t="shared" si="0"/>
        <v>2842671.7400000007</v>
      </c>
    </row>
    <row r="52" spans="2:8" ht="24.95" customHeight="1" thickBot="1" x14ac:dyDescent="0.3">
      <c r="B52" s="18"/>
      <c r="C52" s="12">
        <v>44484</v>
      </c>
      <c r="D52" s="17">
        <v>4380</v>
      </c>
      <c r="E52" s="16" t="s">
        <v>706</v>
      </c>
      <c r="F52" s="15"/>
      <c r="G52" s="15">
        <v>120000</v>
      </c>
      <c r="H52" s="14">
        <f t="shared" si="0"/>
        <v>2722671.7400000007</v>
      </c>
    </row>
    <row r="53" spans="2:8" ht="24.95" customHeight="1" thickBot="1" x14ac:dyDescent="0.3">
      <c r="B53" s="18"/>
      <c r="C53" s="12">
        <v>44484</v>
      </c>
      <c r="D53" s="17"/>
      <c r="E53" s="16" t="s">
        <v>707</v>
      </c>
      <c r="F53" s="15">
        <v>5000</v>
      </c>
      <c r="G53" s="15"/>
      <c r="H53" s="14">
        <f t="shared" si="0"/>
        <v>2727671.7400000007</v>
      </c>
    </row>
    <row r="54" spans="2:8" ht="24.95" customHeight="1" thickBot="1" x14ac:dyDescent="0.3">
      <c r="B54" s="18"/>
      <c r="C54" s="12">
        <v>44484</v>
      </c>
      <c r="D54" s="17"/>
      <c r="E54" s="16" t="s">
        <v>708</v>
      </c>
      <c r="F54" s="15">
        <v>8000</v>
      </c>
      <c r="G54" s="15"/>
      <c r="H54" s="14">
        <f t="shared" si="0"/>
        <v>2735671.7400000007</v>
      </c>
    </row>
    <row r="55" spans="2:8" ht="24.95" customHeight="1" thickBot="1" x14ac:dyDescent="0.3">
      <c r="B55" s="18"/>
      <c r="C55" s="12">
        <v>44487</v>
      </c>
      <c r="D55" s="17"/>
      <c r="E55" s="16" t="s">
        <v>709</v>
      </c>
      <c r="F55" s="15">
        <v>5000</v>
      </c>
      <c r="G55" s="15"/>
      <c r="H55" s="14">
        <f t="shared" si="0"/>
        <v>2740671.7400000007</v>
      </c>
    </row>
    <row r="56" spans="2:8" ht="24.95" customHeight="1" thickBot="1" x14ac:dyDescent="0.3">
      <c r="B56" s="18"/>
      <c r="C56" s="12">
        <v>44487</v>
      </c>
      <c r="D56" s="17">
        <v>4379</v>
      </c>
      <c r="E56" s="16" t="s">
        <v>710</v>
      </c>
      <c r="F56" s="15"/>
      <c r="G56" s="15">
        <v>9076.9699999999993</v>
      </c>
      <c r="H56" s="14">
        <f t="shared" si="0"/>
        <v>2731594.7700000005</v>
      </c>
    </row>
    <row r="57" spans="2:8" ht="24.95" customHeight="1" thickBot="1" x14ac:dyDescent="0.3">
      <c r="B57" s="18"/>
      <c r="C57" s="12">
        <v>44488</v>
      </c>
      <c r="D57" s="17"/>
      <c r="E57" s="16" t="s">
        <v>711</v>
      </c>
      <c r="F57" s="15">
        <v>5000</v>
      </c>
      <c r="G57" s="15"/>
      <c r="H57" s="14">
        <f t="shared" si="0"/>
        <v>2736594.7700000005</v>
      </c>
    </row>
    <row r="58" spans="2:8" ht="24.95" customHeight="1" thickBot="1" x14ac:dyDescent="0.3">
      <c r="B58" s="18"/>
      <c r="C58" s="12">
        <v>44488</v>
      </c>
      <c r="D58" s="17"/>
      <c r="E58" s="16" t="s">
        <v>712</v>
      </c>
      <c r="F58" s="15">
        <v>5000</v>
      </c>
      <c r="G58" s="15"/>
      <c r="H58" s="14">
        <f t="shared" si="0"/>
        <v>2741594.7700000005</v>
      </c>
    </row>
    <row r="59" spans="2:8" ht="24.95" customHeight="1" thickBot="1" x14ac:dyDescent="0.3">
      <c r="B59" s="18"/>
      <c r="C59" s="12">
        <v>44488</v>
      </c>
      <c r="D59" s="17"/>
      <c r="E59" s="16" t="s">
        <v>713</v>
      </c>
      <c r="F59" s="15">
        <v>5000</v>
      </c>
      <c r="G59" s="15"/>
      <c r="H59" s="14">
        <f t="shared" si="0"/>
        <v>2746594.7700000005</v>
      </c>
    </row>
    <row r="60" spans="2:8" ht="24.95" customHeight="1" thickBot="1" x14ac:dyDescent="0.3">
      <c r="B60" s="18"/>
      <c r="C60" s="12">
        <v>44490</v>
      </c>
      <c r="D60" s="17"/>
      <c r="E60" s="16" t="s">
        <v>714</v>
      </c>
      <c r="F60" s="15">
        <v>5000</v>
      </c>
      <c r="G60" s="15"/>
      <c r="H60" s="14">
        <f t="shared" si="0"/>
        <v>2751594.7700000005</v>
      </c>
    </row>
    <row r="61" spans="2:8" ht="24.95" customHeight="1" thickBot="1" x14ac:dyDescent="0.3">
      <c r="B61" s="18"/>
      <c r="C61" s="12">
        <v>44491</v>
      </c>
      <c r="D61" s="17"/>
      <c r="E61" s="16" t="s">
        <v>715</v>
      </c>
      <c r="F61" s="15">
        <v>2000</v>
      </c>
      <c r="G61" s="15"/>
      <c r="H61" s="14">
        <f t="shared" si="0"/>
        <v>2753594.7700000005</v>
      </c>
    </row>
    <row r="62" spans="2:8" ht="24.95" customHeight="1" thickBot="1" x14ac:dyDescent="0.3">
      <c r="B62" s="18"/>
      <c r="C62" s="12">
        <v>44491</v>
      </c>
      <c r="D62" s="17"/>
      <c r="E62" s="16" t="s">
        <v>716</v>
      </c>
      <c r="F62" s="15"/>
      <c r="G62" s="15">
        <v>10000</v>
      </c>
      <c r="H62" s="14">
        <f t="shared" si="0"/>
        <v>2743594.7700000005</v>
      </c>
    </row>
    <row r="63" spans="2:8" ht="24.95" customHeight="1" thickBot="1" x14ac:dyDescent="0.3">
      <c r="B63" s="18"/>
      <c r="C63" s="12">
        <v>44494</v>
      </c>
      <c r="D63" s="17"/>
      <c r="E63" s="16" t="s">
        <v>717</v>
      </c>
      <c r="F63" s="15">
        <v>5000</v>
      </c>
      <c r="G63" s="15"/>
      <c r="H63" s="14">
        <f t="shared" si="0"/>
        <v>2748594.7700000005</v>
      </c>
    </row>
    <row r="64" spans="2:8" ht="24.95" customHeight="1" thickBot="1" x14ac:dyDescent="0.3">
      <c r="B64" s="18"/>
      <c r="C64" s="12">
        <v>44495</v>
      </c>
      <c r="D64" s="17"/>
      <c r="E64" s="16" t="s">
        <v>718</v>
      </c>
      <c r="F64" s="15">
        <v>5000</v>
      </c>
      <c r="G64" s="15"/>
      <c r="H64" s="14">
        <f t="shared" si="0"/>
        <v>2753594.7700000005</v>
      </c>
    </row>
    <row r="65" spans="2:8" ht="24.95" customHeight="1" thickBot="1" x14ac:dyDescent="0.3">
      <c r="B65" s="18"/>
      <c r="C65" s="12">
        <v>44495</v>
      </c>
      <c r="D65" s="17"/>
      <c r="E65" s="16" t="s">
        <v>719</v>
      </c>
      <c r="F65" s="15">
        <v>5000</v>
      </c>
      <c r="G65" s="15"/>
      <c r="H65" s="14">
        <f t="shared" si="0"/>
        <v>2758594.7700000005</v>
      </c>
    </row>
    <row r="66" spans="2:8" ht="24.95" customHeight="1" thickBot="1" x14ac:dyDescent="0.3">
      <c r="B66" s="18"/>
      <c r="C66" s="12">
        <v>44496</v>
      </c>
      <c r="D66" s="17"/>
      <c r="E66" s="16" t="s">
        <v>720</v>
      </c>
      <c r="F66" s="15">
        <v>5000</v>
      </c>
      <c r="G66" s="15"/>
      <c r="H66" s="14">
        <f t="shared" si="0"/>
        <v>2763594.7700000005</v>
      </c>
    </row>
    <row r="67" spans="2:8" ht="24.95" customHeight="1" thickBot="1" x14ac:dyDescent="0.3">
      <c r="B67" s="18"/>
      <c r="C67" s="12">
        <v>44496</v>
      </c>
      <c r="D67" s="17"/>
      <c r="E67" s="16" t="s">
        <v>721</v>
      </c>
      <c r="F67" s="15"/>
      <c r="G67" s="15">
        <v>60000</v>
      </c>
      <c r="H67" s="14">
        <f t="shared" si="0"/>
        <v>2703594.7700000005</v>
      </c>
    </row>
    <row r="68" spans="2:8" ht="24.95" customHeight="1" thickBot="1" x14ac:dyDescent="0.3">
      <c r="B68" s="18"/>
      <c r="C68" s="12">
        <v>44497</v>
      </c>
      <c r="D68" s="17">
        <v>4381</v>
      </c>
      <c r="E68" s="16" t="s">
        <v>722</v>
      </c>
      <c r="F68" s="15"/>
      <c r="G68" s="15">
        <v>48561.46</v>
      </c>
      <c r="H68" s="14">
        <f t="shared" si="0"/>
        <v>2655033.3100000005</v>
      </c>
    </row>
    <row r="69" spans="2:8" ht="24.95" customHeight="1" thickBot="1" x14ac:dyDescent="0.3">
      <c r="B69" s="18"/>
      <c r="C69" s="12">
        <v>44498</v>
      </c>
      <c r="D69" s="17"/>
      <c r="E69" s="16" t="s">
        <v>723</v>
      </c>
      <c r="F69" s="15"/>
      <c r="G69" s="15">
        <v>16250</v>
      </c>
      <c r="H69" s="14">
        <f t="shared" si="0"/>
        <v>2638783.3100000005</v>
      </c>
    </row>
    <row r="70" spans="2:8" ht="24.95" customHeight="1" thickBot="1" x14ac:dyDescent="0.3">
      <c r="B70" s="18"/>
      <c r="C70" s="12">
        <v>44498</v>
      </c>
      <c r="D70" s="17"/>
      <c r="E70" s="16" t="s">
        <v>724</v>
      </c>
      <c r="F70" s="15"/>
      <c r="G70" s="15">
        <v>13250</v>
      </c>
      <c r="H70" s="14">
        <f t="shared" si="0"/>
        <v>2625533.3100000005</v>
      </c>
    </row>
    <row r="71" spans="2:8" ht="24.95" customHeight="1" thickBot="1" x14ac:dyDescent="0.3">
      <c r="B71" s="18"/>
      <c r="C71" s="12">
        <v>44498</v>
      </c>
      <c r="D71" s="17"/>
      <c r="E71" s="16" t="s">
        <v>725</v>
      </c>
      <c r="F71" s="15"/>
      <c r="G71" s="15">
        <v>8900</v>
      </c>
      <c r="H71" s="14">
        <f t="shared" si="0"/>
        <v>2616633.3100000005</v>
      </c>
    </row>
    <row r="72" spans="2:8" ht="24.95" customHeight="1" thickBot="1" x14ac:dyDescent="0.3">
      <c r="B72" s="18"/>
      <c r="C72" s="12">
        <v>44498</v>
      </c>
      <c r="D72" s="17"/>
      <c r="E72" s="16" t="s">
        <v>726</v>
      </c>
      <c r="F72" s="15"/>
      <c r="G72" s="15">
        <v>10850</v>
      </c>
      <c r="H72" s="14">
        <f t="shared" si="0"/>
        <v>2605783.3100000005</v>
      </c>
    </row>
    <row r="73" spans="2:8" ht="24.95" customHeight="1" thickBot="1" x14ac:dyDescent="0.3">
      <c r="B73" s="18"/>
      <c r="C73" s="12">
        <v>44498</v>
      </c>
      <c r="D73" s="17"/>
      <c r="E73" s="16" t="s">
        <v>727</v>
      </c>
      <c r="F73" s="15"/>
      <c r="G73" s="15">
        <v>1750</v>
      </c>
      <c r="H73" s="14">
        <f t="shared" si="0"/>
        <v>2604033.3100000005</v>
      </c>
    </row>
    <row r="74" spans="2:8" ht="24.95" customHeight="1" thickBot="1" x14ac:dyDescent="0.3">
      <c r="B74" s="18"/>
      <c r="C74" s="12">
        <v>44498</v>
      </c>
      <c r="D74" s="17"/>
      <c r="E74" s="16" t="s">
        <v>728</v>
      </c>
      <c r="F74" s="15"/>
      <c r="G74" s="15">
        <v>1100</v>
      </c>
      <c r="H74" s="14">
        <f t="shared" si="0"/>
        <v>2602933.3100000005</v>
      </c>
    </row>
    <row r="75" spans="2:8" ht="24.95" customHeight="1" thickBot="1" x14ac:dyDescent="0.3">
      <c r="B75" s="18"/>
      <c r="C75" s="12">
        <v>44498</v>
      </c>
      <c r="D75" s="17"/>
      <c r="E75" s="16" t="s">
        <v>3</v>
      </c>
      <c r="F75" s="15"/>
      <c r="G75" s="15">
        <v>1080.31</v>
      </c>
      <c r="H75" s="14">
        <f t="shared" si="0"/>
        <v>2601853.0000000005</v>
      </c>
    </row>
    <row r="76" spans="2:8" ht="24.95" customHeight="1" thickBot="1" x14ac:dyDescent="0.3">
      <c r="B76" s="18"/>
      <c r="C76" s="12"/>
      <c r="D76" s="17"/>
      <c r="E76" s="16"/>
      <c r="F76" s="15"/>
      <c r="G76" s="15"/>
      <c r="H76" s="14">
        <f t="shared" si="0"/>
        <v>2601853.0000000005</v>
      </c>
    </row>
    <row r="77" spans="2:8" ht="24.95" customHeight="1" thickBot="1" x14ac:dyDescent="0.3">
      <c r="B77" s="18"/>
      <c r="C77" s="12"/>
      <c r="D77" s="17"/>
      <c r="E77" s="16"/>
      <c r="F77" s="15"/>
      <c r="G77" s="15"/>
      <c r="H77" s="14">
        <f t="shared" si="0"/>
        <v>2601853.0000000005</v>
      </c>
    </row>
    <row r="78" spans="2:8" ht="24.95" customHeight="1" thickBot="1" x14ac:dyDescent="0.3">
      <c r="B78" s="18"/>
      <c r="C78" s="12"/>
      <c r="D78" s="17"/>
      <c r="E78" s="16"/>
      <c r="F78" s="15"/>
      <c r="G78" s="15"/>
      <c r="H78" s="14">
        <f t="shared" si="0"/>
        <v>2601853.0000000005</v>
      </c>
    </row>
    <row r="79" spans="2:8" ht="39" customHeight="1" thickBot="1" x14ac:dyDescent="0.3">
      <c r="B79" s="13"/>
      <c r="C79" s="12"/>
      <c r="D79" s="11"/>
      <c r="E79" s="10" t="s">
        <v>2</v>
      </c>
      <c r="F79" s="9">
        <f>SUM(F16:F78)</f>
        <v>154800</v>
      </c>
      <c r="G79" s="9">
        <f>SUM(G15:G78)</f>
        <v>518426.86</v>
      </c>
      <c r="H79" s="8">
        <f>+H15+F79-G79</f>
        <v>2601853.0000000009</v>
      </c>
    </row>
    <row r="80" spans="2:8" x14ac:dyDescent="0.25">
      <c r="B80" s="1"/>
      <c r="C80" s="7"/>
      <c r="D80" s="1"/>
      <c r="E80" s="1"/>
      <c r="F80" s="1"/>
      <c r="G80" s="1"/>
      <c r="H80" s="1"/>
    </row>
    <row r="81" spans="2:10" x14ac:dyDescent="0.25">
      <c r="B81" s="1"/>
      <c r="C81" s="7"/>
      <c r="D81" s="1"/>
      <c r="E81" s="1"/>
      <c r="F81" s="1"/>
      <c r="G81" s="1"/>
      <c r="H81" s="1"/>
      <c r="J81" s="6"/>
    </row>
    <row r="82" spans="2:10" ht="19.5" x14ac:dyDescent="0.3">
      <c r="B82" s="250" t="s">
        <v>0</v>
      </c>
      <c r="C82" s="250"/>
      <c r="D82" s="250"/>
      <c r="E82" s="195" t="s">
        <v>620</v>
      </c>
      <c r="F82" s="251" t="s">
        <v>589</v>
      </c>
      <c r="G82" s="251"/>
      <c r="H82" s="251"/>
      <c r="I82" s="4"/>
    </row>
    <row r="83" spans="2:10" ht="23.25" x14ac:dyDescent="0.35">
      <c r="B83" s="5"/>
      <c r="C83" s="195"/>
      <c r="D83" s="195"/>
      <c r="E83" s="195"/>
      <c r="F83" s="247"/>
      <c r="G83" s="247"/>
      <c r="H83" s="247"/>
    </row>
    <row r="84" spans="2:10" ht="48.75" customHeight="1" x14ac:dyDescent="0.3">
      <c r="B84" s="248" t="s">
        <v>729</v>
      </c>
      <c r="C84" s="248"/>
      <c r="D84" s="248"/>
      <c r="E84" s="194" t="s">
        <v>730</v>
      </c>
      <c r="F84" s="249" t="s">
        <v>731</v>
      </c>
      <c r="G84" s="249"/>
      <c r="H84" s="249"/>
    </row>
    <row r="85" spans="2:10" ht="19.5" x14ac:dyDescent="0.3">
      <c r="B85" s="250" t="s">
        <v>1</v>
      </c>
      <c r="C85" s="250"/>
      <c r="D85" s="250"/>
      <c r="E85" s="195" t="s">
        <v>732</v>
      </c>
      <c r="F85" s="251" t="s">
        <v>621</v>
      </c>
      <c r="G85" s="251"/>
      <c r="H85" s="251"/>
      <c r="I85" s="4"/>
    </row>
    <row r="86" spans="2:10" ht="19.5" x14ac:dyDescent="0.3">
      <c r="B86" s="5"/>
      <c r="C86" s="166"/>
      <c r="D86" s="166"/>
      <c r="E86" s="2"/>
      <c r="F86" s="2"/>
      <c r="G86" s="2"/>
      <c r="H86" s="2"/>
    </row>
    <row r="87" spans="2:10" ht="18" x14ac:dyDescent="0.25">
      <c r="B87" s="252"/>
      <c r="C87" s="252"/>
      <c r="D87" s="252"/>
      <c r="E87" s="3"/>
      <c r="F87" s="2"/>
      <c r="G87" s="2"/>
      <c r="H87" s="2"/>
    </row>
    <row r="88" spans="2:10" ht="23.25" x14ac:dyDescent="0.35">
      <c r="B88" s="1"/>
      <c r="C88" s="1"/>
      <c r="D88" s="1"/>
      <c r="E88" s="246"/>
      <c r="F88" s="246"/>
      <c r="G88" s="246"/>
      <c r="H88" s="1"/>
    </row>
    <row r="89" spans="2:10" ht="23.25" x14ac:dyDescent="0.35">
      <c r="B89" s="1"/>
      <c r="C89" s="1"/>
      <c r="D89" s="1"/>
      <c r="E89" s="247"/>
      <c r="F89" s="247"/>
      <c r="G89" s="247"/>
      <c r="H89" s="1"/>
    </row>
    <row r="90" spans="2:10" ht="19.5" x14ac:dyDescent="0.3">
      <c r="B90" s="1"/>
      <c r="C90" s="1"/>
      <c r="D90" s="1"/>
      <c r="E90" s="196"/>
      <c r="G90" s="2"/>
      <c r="H90" s="1"/>
    </row>
  </sheetData>
  <mergeCells count="20">
    <mergeCell ref="B11:H11"/>
    <mergeCell ref="B2:H3"/>
    <mergeCell ref="B4:H4"/>
    <mergeCell ref="B6:H7"/>
    <mergeCell ref="B9:H9"/>
    <mergeCell ref="B10:H10"/>
    <mergeCell ref="B12:B14"/>
    <mergeCell ref="C12:H12"/>
    <mergeCell ref="C13:D13"/>
    <mergeCell ref="F13:H13"/>
    <mergeCell ref="B82:D82"/>
    <mergeCell ref="F82:H82"/>
    <mergeCell ref="E88:G88"/>
    <mergeCell ref="E89:G89"/>
    <mergeCell ref="F83:H83"/>
    <mergeCell ref="B84:D84"/>
    <mergeCell ref="F84:H84"/>
    <mergeCell ref="B85:D85"/>
    <mergeCell ref="F85:H85"/>
    <mergeCell ref="B87:D87"/>
  </mergeCells>
  <pageMargins left="0.25" right="0.25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ED5A-9E19-40B9-9455-E34CA7B1D512}">
  <sheetPr>
    <pageSetUpPr fitToPage="1"/>
  </sheetPr>
  <dimension ref="A1:K321"/>
  <sheetViews>
    <sheetView showGridLines="0" view="pageBreakPreview" zoomScaleNormal="100" zoomScaleSheetLayoutView="100" workbookViewId="0">
      <selection activeCell="D316" sqref="D316"/>
    </sheetView>
  </sheetViews>
  <sheetFormatPr baseColWidth="10" defaultRowHeight="15" x14ac:dyDescent="0.25"/>
  <cols>
    <col min="1" max="1" width="16.85546875" style="29" customWidth="1"/>
    <col min="2" max="2" width="16.28515625" style="29" customWidth="1"/>
    <col min="3" max="3" width="15.85546875" style="61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7109375" hidden="1" customWidth="1"/>
    <col min="9" max="10" width="13.5703125" hidden="1" customWidth="1"/>
    <col min="11" max="11" width="12.7109375" hidden="1" customWidth="1"/>
  </cols>
  <sheetData>
    <row r="1" spans="1:11" s="29" customFormat="1" x14ac:dyDescent="0.25"/>
    <row r="2" spans="1:11" s="29" customFormat="1" x14ac:dyDescent="0.25"/>
    <row r="3" spans="1:11" s="29" customFormat="1" x14ac:dyDescent="0.25"/>
    <row r="4" spans="1:11" s="29" customFormat="1" x14ac:dyDescent="0.25"/>
    <row r="5" spans="1:11" s="29" customFormat="1" x14ac:dyDescent="0.25"/>
    <row r="6" spans="1:11" s="29" customFormat="1" x14ac:dyDescent="0.25"/>
    <row r="7" spans="1:11" s="29" customFormat="1" ht="26.25" customHeight="1" x14ac:dyDescent="0.25">
      <c r="A7" s="262" t="s">
        <v>17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</row>
    <row r="8" spans="1:11" s="29" customFormat="1" ht="28.5" customHeight="1" x14ac:dyDescent="0.25">
      <c r="A8" s="263"/>
      <c r="B8" s="263"/>
      <c r="C8" s="263"/>
      <c r="D8" s="263"/>
      <c r="E8" s="263"/>
      <c r="F8" s="263"/>
      <c r="G8" s="263"/>
      <c r="H8" s="192"/>
    </row>
    <row r="9" spans="1:11" ht="15.75" x14ac:dyDescent="0.25">
      <c r="A9" s="264" t="s">
        <v>18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x14ac:dyDescent="0.25">
      <c r="A10" s="265" t="s">
        <v>733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1" ht="16.5" customHeight="1" thickBot="1" x14ac:dyDescent="0.3">
      <c r="A11" s="30"/>
      <c r="B11" s="30"/>
      <c r="C11" s="31"/>
    </row>
    <row r="12" spans="1:11" ht="42.75" x14ac:dyDescent="0.25">
      <c r="A12" s="32" t="s">
        <v>19</v>
      </c>
      <c r="B12" s="32" t="s">
        <v>20</v>
      </c>
      <c r="C12" s="33" t="s">
        <v>21</v>
      </c>
      <c r="D12" s="34" t="s">
        <v>22</v>
      </c>
      <c r="E12" s="33" t="s">
        <v>23</v>
      </c>
      <c r="F12" s="34" t="s">
        <v>734</v>
      </c>
      <c r="G12" s="35" t="s">
        <v>24</v>
      </c>
      <c r="H12" s="35" t="s">
        <v>582</v>
      </c>
      <c r="I12" s="35" t="s">
        <v>24</v>
      </c>
      <c r="J12" s="35" t="s">
        <v>590</v>
      </c>
      <c r="K12" s="35" t="s">
        <v>24</v>
      </c>
    </row>
    <row r="13" spans="1:11" s="40" customFormat="1" ht="12.75" x14ac:dyDescent="0.2">
      <c r="A13" s="36">
        <v>43909</v>
      </c>
      <c r="B13" s="37" t="s">
        <v>25</v>
      </c>
      <c r="C13" s="38" t="s">
        <v>26</v>
      </c>
      <c r="D13" s="39" t="s">
        <v>27</v>
      </c>
      <c r="E13" s="218">
        <v>8.4499999999999993</v>
      </c>
      <c r="F13" s="219">
        <v>0</v>
      </c>
      <c r="G13" s="220">
        <f t="shared" ref="G13:G76" si="0">E13*F13</f>
        <v>0</v>
      </c>
      <c r="H13" s="219">
        <v>0</v>
      </c>
      <c r="I13" s="221">
        <f>E13*H13</f>
        <v>0</v>
      </c>
      <c r="J13" s="219">
        <v>0</v>
      </c>
      <c r="K13" s="222">
        <f>E13*J13</f>
        <v>0</v>
      </c>
    </row>
    <row r="14" spans="1:11" s="40" customFormat="1" ht="12.75" x14ac:dyDescent="0.2">
      <c r="A14" s="36">
        <v>44364</v>
      </c>
      <c r="B14" s="37" t="s">
        <v>28</v>
      </c>
      <c r="C14" s="38" t="s">
        <v>29</v>
      </c>
      <c r="D14" s="39" t="s">
        <v>30</v>
      </c>
      <c r="E14" s="218">
        <v>117.4</v>
      </c>
      <c r="F14" s="219">
        <v>0</v>
      </c>
      <c r="G14" s="220">
        <f t="shared" si="0"/>
        <v>0</v>
      </c>
      <c r="H14" s="219">
        <v>0</v>
      </c>
      <c r="I14" s="221">
        <f t="shared" ref="I14:I77" si="1">E14*H14</f>
        <v>0</v>
      </c>
      <c r="J14" s="219">
        <v>0</v>
      </c>
      <c r="K14" s="222">
        <f t="shared" ref="K14:K77" si="2">E14*J14</f>
        <v>0</v>
      </c>
    </row>
    <row r="15" spans="1:11" s="40" customFormat="1" ht="12.75" x14ac:dyDescent="0.2">
      <c r="A15" s="36">
        <v>43889</v>
      </c>
      <c r="B15" s="37" t="s">
        <v>31</v>
      </c>
      <c r="C15" s="38" t="s">
        <v>32</v>
      </c>
      <c r="D15" s="41" t="s">
        <v>33</v>
      </c>
      <c r="E15" s="223">
        <v>88.5</v>
      </c>
      <c r="F15" s="219">
        <v>0</v>
      </c>
      <c r="G15" s="220">
        <f t="shared" si="0"/>
        <v>0</v>
      </c>
      <c r="H15" s="219">
        <v>0</v>
      </c>
      <c r="I15" s="221">
        <f t="shared" si="1"/>
        <v>0</v>
      </c>
      <c r="J15" s="219">
        <v>0</v>
      </c>
      <c r="K15" s="222">
        <f t="shared" si="2"/>
        <v>0</v>
      </c>
    </row>
    <row r="16" spans="1:11" s="40" customFormat="1" ht="12.75" x14ac:dyDescent="0.2">
      <c r="A16" s="36">
        <v>44365</v>
      </c>
      <c r="B16" s="37" t="s">
        <v>34</v>
      </c>
      <c r="C16" s="38" t="s">
        <v>35</v>
      </c>
      <c r="D16" s="39" t="s">
        <v>36</v>
      </c>
      <c r="E16" s="218">
        <v>198</v>
      </c>
      <c r="F16" s="219">
        <v>0</v>
      </c>
      <c r="G16" s="220">
        <f t="shared" si="0"/>
        <v>0</v>
      </c>
      <c r="H16" s="219">
        <v>0</v>
      </c>
      <c r="I16" s="221">
        <f t="shared" si="1"/>
        <v>0</v>
      </c>
      <c r="J16" s="219">
        <v>0</v>
      </c>
      <c r="K16" s="222">
        <f t="shared" si="2"/>
        <v>0</v>
      </c>
    </row>
    <row r="17" spans="1:11" s="40" customFormat="1" ht="12.75" x14ac:dyDescent="0.2">
      <c r="A17" s="36">
        <v>44123</v>
      </c>
      <c r="B17" s="37" t="s">
        <v>28</v>
      </c>
      <c r="C17" s="38" t="s">
        <v>37</v>
      </c>
      <c r="D17" s="39" t="s">
        <v>38</v>
      </c>
      <c r="E17" s="218">
        <v>417.72</v>
      </c>
      <c r="F17" s="219">
        <v>3</v>
      </c>
      <c r="G17" s="220">
        <f t="shared" si="0"/>
        <v>1253.1600000000001</v>
      </c>
      <c r="H17" s="219">
        <v>5</v>
      </c>
      <c r="I17" s="221">
        <f t="shared" si="1"/>
        <v>2088.6000000000004</v>
      </c>
      <c r="J17" s="219">
        <v>3</v>
      </c>
      <c r="K17" s="222">
        <f t="shared" si="2"/>
        <v>1253.1600000000001</v>
      </c>
    </row>
    <row r="18" spans="1:11" s="40" customFormat="1" ht="12.75" x14ac:dyDescent="0.2">
      <c r="A18" s="36">
        <v>44487</v>
      </c>
      <c r="B18" s="37" t="s">
        <v>25</v>
      </c>
      <c r="C18" s="38" t="s">
        <v>39</v>
      </c>
      <c r="D18" s="39" t="s">
        <v>40</v>
      </c>
      <c r="E18" s="223">
        <v>604.42999999999995</v>
      </c>
      <c r="F18" s="219">
        <v>26</v>
      </c>
      <c r="G18" s="220">
        <f t="shared" si="0"/>
        <v>15715.179999999998</v>
      </c>
      <c r="H18" s="219">
        <v>26</v>
      </c>
      <c r="I18" s="221">
        <f t="shared" si="1"/>
        <v>15715.179999999998</v>
      </c>
      <c r="J18" s="219">
        <v>9</v>
      </c>
      <c r="K18" s="222">
        <f t="shared" si="2"/>
        <v>5439.87</v>
      </c>
    </row>
    <row r="19" spans="1:11" s="40" customFormat="1" ht="12.75" x14ac:dyDescent="0.2">
      <c r="A19" s="36">
        <v>43566</v>
      </c>
      <c r="B19" s="37" t="s">
        <v>41</v>
      </c>
      <c r="C19" s="38" t="s">
        <v>42</v>
      </c>
      <c r="D19" s="39" t="s">
        <v>43</v>
      </c>
      <c r="E19" s="218">
        <v>373.67</v>
      </c>
      <c r="F19" s="219">
        <v>8</v>
      </c>
      <c r="G19" s="220">
        <f t="shared" si="0"/>
        <v>2989.36</v>
      </c>
      <c r="H19" s="219">
        <v>8</v>
      </c>
      <c r="I19" s="221">
        <f t="shared" si="1"/>
        <v>2989.36</v>
      </c>
      <c r="J19" s="219">
        <v>8</v>
      </c>
      <c r="K19" s="222">
        <f t="shared" si="2"/>
        <v>2989.36</v>
      </c>
    </row>
    <row r="20" spans="1:11" s="40" customFormat="1" ht="12.75" x14ac:dyDescent="0.2">
      <c r="A20" s="36">
        <v>43909</v>
      </c>
      <c r="B20" s="37" t="s">
        <v>25</v>
      </c>
      <c r="C20" s="38" t="s">
        <v>44</v>
      </c>
      <c r="D20" s="39" t="s">
        <v>45</v>
      </c>
      <c r="E20" s="218">
        <v>313.95</v>
      </c>
      <c r="F20" s="219">
        <v>0</v>
      </c>
      <c r="G20" s="220">
        <f t="shared" si="0"/>
        <v>0</v>
      </c>
      <c r="H20" s="219">
        <v>0</v>
      </c>
      <c r="I20" s="221">
        <f t="shared" si="1"/>
        <v>0</v>
      </c>
      <c r="J20" s="219">
        <v>0</v>
      </c>
      <c r="K20" s="222">
        <f t="shared" si="2"/>
        <v>0</v>
      </c>
    </row>
    <row r="21" spans="1:11" s="40" customFormat="1" ht="12.75" x14ac:dyDescent="0.2">
      <c r="A21" s="36">
        <v>43909</v>
      </c>
      <c r="B21" s="37" t="s">
        <v>25</v>
      </c>
      <c r="C21" s="38" t="s">
        <v>46</v>
      </c>
      <c r="D21" s="39" t="s">
        <v>47</v>
      </c>
      <c r="E21" s="218">
        <v>429</v>
      </c>
      <c r="F21" s="219">
        <v>1</v>
      </c>
      <c r="G21" s="220">
        <f t="shared" si="0"/>
        <v>429</v>
      </c>
      <c r="H21" s="219">
        <v>1</v>
      </c>
      <c r="I21" s="221">
        <f t="shared" si="1"/>
        <v>429</v>
      </c>
      <c r="J21" s="219">
        <v>1</v>
      </c>
      <c r="K21" s="222">
        <f t="shared" si="2"/>
        <v>429</v>
      </c>
    </row>
    <row r="22" spans="1:11" s="40" customFormat="1" ht="12.75" x14ac:dyDescent="0.2">
      <c r="A22" s="36">
        <v>44487</v>
      </c>
      <c r="B22" s="37" t="s">
        <v>28</v>
      </c>
      <c r="C22" s="38" t="s">
        <v>48</v>
      </c>
      <c r="D22" s="39" t="s">
        <v>49</v>
      </c>
      <c r="E22" s="223">
        <v>107.96</v>
      </c>
      <c r="F22" s="219">
        <v>34</v>
      </c>
      <c r="G22" s="220">
        <f t="shared" si="0"/>
        <v>3670.64</v>
      </c>
      <c r="H22" s="219">
        <v>7</v>
      </c>
      <c r="I22" s="221">
        <f t="shared" si="1"/>
        <v>755.71999999999991</v>
      </c>
      <c r="J22" s="219">
        <v>1</v>
      </c>
      <c r="K22" s="222">
        <f t="shared" si="2"/>
        <v>107.96</v>
      </c>
    </row>
    <row r="23" spans="1:11" s="40" customFormat="1" ht="12.75" x14ac:dyDescent="0.2">
      <c r="A23" s="36">
        <v>44123</v>
      </c>
      <c r="B23" s="37" t="s">
        <v>28</v>
      </c>
      <c r="C23" s="38" t="s">
        <v>50</v>
      </c>
      <c r="D23" s="39" t="s">
        <v>51</v>
      </c>
      <c r="E23" s="218">
        <v>75.52</v>
      </c>
      <c r="F23" s="219">
        <v>0</v>
      </c>
      <c r="G23" s="220">
        <f t="shared" si="0"/>
        <v>0</v>
      </c>
      <c r="H23" s="219">
        <v>0</v>
      </c>
      <c r="I23" s="221">
        <f t="shared" si="1"/>
        <v>0</v>
      </c>
      <c r="J23" s="219">
        <v>0</v>
      </c>
      <c r="K23" s="222">
        <f t="shared" si="2"/>
        <v>0</v>
      </c>
    </row>
    <row r="24" spans="1:11" s="40" customFormat="1" ht="12.75" x14ac:dyDescent="0.2">
      <c r="A24" s="36">
        <v>44007</v>
      </c>
      <c r="B24" s="37" t="s">
        <v>52</v>
      </c>
      <c r="C24" s="38" t="s">
        <v>53</v>
      </c>
      <c r="D24" s="39" t="s">
        <v>54</v>
      </c>
      <c r="E24" s="223">
        <v>106.2</v>
      </c>
      <c r="F24" s="219">
        <v>0</v>
      </c>
      <c r="G24" s="220">
        <f t="shared" si="0"/>
        <v>0</v>
      </c>
      <c r="H24" s="219">
        <v>0</v>
      </c>
      <c r="I24" s="221">
        <f t="shared" si="1"/>
        <v>0</v>
      </c>
      <c r="J24" s="219">
        <v>0</v>
      </c>
      <c r="K24" s="222">
        <f t="shared" si="2"/>
        <v>0</v>
      </c>
    </row>
    <row r="25" spans="1:11" s="40" customFormat="1" ht="12.75" x14ac:dyDescent="0.2">
      <c r="A25" s="36">
        <v>44123</v>
      </c>
      <c r="B25" s="37" t="s">
        <v>34</v>
      </c>
      <c r="C25" s="38" t="s">
        <v>55</v>
      </c>
      <c r="D25" s="39" t="s">
        <v>56</v>
      </c>
      <c r="E25" s="218">
        <v>531</v>
      </c>
      <c r="F25" s="219">
        <v>2</v>
      </c>
      <c r="G25" s="220">
        <f t="shared" si="0"/>
        <v>1062</v>
      </c>
      <c r="H25" s="219">
        <v>2</v>
      </c>
      <c r="I25" s="221">
        <f t="shared" si="1"/>
        <v>1062</v>
      </c>
      <c r="J25" s="219">
        <v>2</v>
      </c>
      <c r="K25" s="222">
        <f t="shared" si="2"/>
        <v>1062</v>
      </c>
    </row>
    <row r="26" spans="1:11" s="40" customFormat="1" ht="12.75" x14ac:dyDescent="0.2">
      <c r="A26" s="36">
        <v>43892</v>
      </c>
      <c r="B26" s="37" t="s">
        <v>34</v>
      </c>
      <c r="C26" s="38" t="s">
        <v>57</v>
      </c>
      <c r="D26" s="39" t="s">
        <v>58</v>
      </c>
      <c r="E26" s="223">
        <v>728.53200000000004</v>
      </c>
      <c r="F26" s="219">
        <v>0</v>
      </c>
      <c r="G26" s="220">
        <f t="shared" si="0"/>
        <v>0</v>
      </c>
      <c r="H26" s="219">
        <v>2</v>
      </c>
      <c r="I26" s="221">
        <f t="shared" si="1"/>
        <v>1457.0640000000001</v>
      </c>
      <c r="J26" s="219">
        <v>0</v>
      </c>
      <c r="K26" s="222">
        <f t="shared" si="2"/>
        <v>0</v>
      </c>
    </row>
    <row r="27" spans="1:11" s="40" customFormat="1" ht="12.75" x14ac:dyDescent="0.2">
      <c r="A27" s="36">
        <v>44487</v>
      </c>
      <c r="B27" s="37" t="s">
        <v>34</v>
      </c>
      <c r="C27" s="38" t="s">
        <v>59</v>
      </c>
      <c r="D27" s="41" t="s">
        <v>735</v>
      </c>
      <c r="E27" s="218">
        <v>152.46</v>
      </c>
      <c r="F27" s="219">
        <v>33</v>
      </c>
      <c r="G27" s="220">
        <f t="shared" si="0"/>
        <v>5031.18</v>
      </c>
      <c r="H27" s="219">
        <v>0</v>
      </c>
      <c r="I27" s="221">
        <f t="shared" si="1"/>
        <v>0</v>
      </c>
      <c r="J27" s="219">
        <v>0</v>
      </c>
      <c r="K27" s="222">
        <f t="shared" si="2"/>
        <v>0</v>
      </c>
    </row>
    <row r="28" spans="1:11" s="40" customFormat="1" ht="12.75" x14ac:dyDescent="0.2">
      <c r="A28" s="36">
        <v>44365</v>
      </c>
      <c r="B28" s="37" t="s">
        <v>34</v>
      </c>
      <c r="C28" s="38" t="s">
        <v>60</v>
      </c>
      <c r="D28" s="39" t="s">
        <v>61</v>
      </c>
      <c r="E28" s="223">
        <v>128.05000000000001</v>
      </c>
      <c r="F28" s="219">
        <v>0</v>
      </c>
      <c r="G28" s="220">
        <f t="shared" si="0"/>
        <v>0</v>
      </c>
      <c r="H28" s="219">
        <v>0</v>
      </c>
      <c r="I28" s="221">
        <f t="shared" si="1"/>
        <v>0</v>
      </c>
      <c r="J28" s="219">
        <v>0</v>
      </c>
      <c r="K28" s="222">
        <f t="shared" si="2"/>
        <v>0</v>
      </c>
    </row>
    <row r="29" spans="1:11" s="40" customFormat="1" ht="12.75" x14ac:dyDescent="0.2">
      <c r="A29" s="36">
        <v>44281</v>
      </c>
      <c r="B29" s="37" t="s">
        <v>62</v>
      </c>
      <c r="C29" s="38" t="s">
        <v>63</v>
      </c>
      <c r="D29" s="39" t="s">
        <v>64</v>
      </c>
      <c r="E29" s="218">
        <v>548.70000000000005</v>
      </c>
      <c r="F29" s="219">
        <v>1</v>
      </c>
      <c r="G29" s="220">
        <f t="shared" si="0"/>
        <v>548.70000000000005</v>
      </c>
      <c r="H29" s="219">
        <v>1</v>
      </c>
      <c r="I29" s="221">
        <f t="shared" si="1"/>
        <v>548.70000000000005</v>
      </c>
      <c r="J29" s="219">
        <v>1</v>
      </c>
      <c r="K29" s="222">
        <f t="shared" si="2"/>
        <v>548.70000000000005</v>
      </c>
    </row>
    <row r="30" spans="1:11" s="40" customFormat="1" ht="12.75" x14ac:dyDescent="0.2">
      <c r="A30" s="36">
        <v>43594</v>
      </c>
      <c r="B30" s="37" t="s">
        <v>62</v>
      </c>
      <c r="C30" s="38" t="s">
        <v>65</v>
      </c>
      <c r="D30" s="39" t="s">
        <v>66</v>
      </c>
      <c r="E30" s="223">
        <v>767</v>
      </c>
      <c r="F30" s="219">
        <v>0</v>
      </c>
      <c r="G30" s="220">
        <f t="shared" si="0"/>
        <v>0</v>
      </c>
      <c r="H30" s="219">
        <v>0</v>
      </c>
      <c r="I30" s="221">
        <f t="shared" si="1"/>
        <v>0</v>
      </c>
      <c r="J30" s="219">
        <v>0</v>
      </c>
      <c r="K30" s="222">
        <f t="shared" si="2"/>
        <v>0</v>
      </c>
    </row>
    <row r="31" spans="1:11" s="40" customFormat="1" ht="12.75" x14ac:dyDescent="0.2">
      <c r="A31" s="36">
        <v>44123</v>
      </c>
      <c r="B31" s="37" t="s">
        <v>67</v>
      </c>
      <c r="C31" s="38" t="s">
        <v>68</v>
      </c>
      <c r="D31" s="39" t="s">
        <v>69</v>
      </c>
      <c r="E31" s="223">
        <v>360</v>
      </c>
      <c r="F31" s="219">
        <v>1</v>
      </c>
      <c r="G31" s="220">
        <f t="shared" si="0"/>
        <v>360</v>
      </c>
      <c r="H31" s="219">
        <v>1</v>
      </c>
      <c r="I31" s="221">
        <f t="shared" si="1"/>
        <v>360</v>
      </c>
      <c r="J31" s="219">
        <v>1</v>
      </c>
      <c r="K31" s="222">
        <f t="shared" si="2"/>
        <v>360</v>
      </c>
    </row>
    <row r="32" spans="1:11" s="40" customFormat="1" ht="12.75" x14ac:dyDescent="0.2">
      <c r="A32" s="36">
        <v>44281</v>
      </c>
      <c r="B32" s="37" t="s">
        <v>62</v>
      </c>
      <c r="C32" s="38" t="s">
        <v>70</v>
      </c>
      <c r="D32" s="39" t="s">
        <v>71</v>
      </c>
      <c r="E32" s="218">
        <v>2000.1</v>
      </c>
      <c r="F32" s="219">
        <v>1</v>
      </c>
      <c r="G32" s="220">
        <f t="shared" si="0"/>
        <v>2000.1</v>
      </c>
      <c r="H32" s="219">
        <v>1</v>
      </c>
      <c r="I32" s="221">
        <f t="shared" si="1"/>
        <v>2000.1</v>
      </c>
      <c r="J32" s="219">
        <v>1</v>
      </c>
      <c r="K32" s="222">
        <f t="shared" si="2"/>
        <v>2000.1</v>
      </c>
    </row>
    <row r="33" spans="1:11" s="40" customFormat="1" ht="12.75" x14ac:dyDescent="0.2">
      <c r="A33" s="36">
        <v>44281</v>
      </c>
      <c r="B33" s="37" t="s">
        <v>62</v>
      </c>
      <c r="C33" s="38" t="s">
        <v>72</v>
      </c>
      <c r="D33" s="39" t="s">
        <v>73</v>
      </c>
      <c r="E33" s="218">
        <v>2065</v>
      </c>
      <c r="F33" s="219">
        <v>2</v>
      </c>
      <c r="G33" s="220">
        <f t="shared" si="0"/>
        <v>4130</v>
      </c>
      <c r="H33" s="219">
        <v>2</v>
      </c>
      <c r="I33" s="221">
        <f t="shared" si="1"/>
        <v>4130</v>
      </c>
      <c r="J33" s="219">
        <v>2</v>
      </c>
      <c r="K33" s="222">
        <f t="shared" si="2"/>
        <v>4130</v>
      </c>
    </row>
    <row r="34" spans="1:11" s="40" customFormat="1" ht="12.75" x14ac:dyDescent="0.2">
      <c r="A34" s="36">
        <v>43790</v>
      </c>
      <c r="B34" s="37" t="s">
        <v>67</v>
      </c>
      <c r="C34" s="38" t="s">
        <v>74</v>
      </c>
      <c r="D34" s="39" t="s">
        <v>75</v>
      </c>
      <c r="E34" s="218">
        <v>24.9</v>
      </c>
      <c r="F34" s="219">
        <v>6</v>
      </c>
      <c r="G34" s="220">
        <f t="shared" si="0"/>
        <v>149.39999999999998</v>
      </c>
      <c r="H34" s="219">
        <v>6</v>
      </c>
      <c r="I34" s="221">
        <f t="shared" si="1"/>
        <v>149.39999999999998</v>
      </c>
      <c r="J34" s="219">
        <v>6</v>
      </c>
      <c r="K34" s="222">
        <f t="shared" si="2"/>
        <v>149.39999999999998</v>
      </c>
    </row>
    <row r="35" spans="1:11" s="40" customFormat="1" ht="12.75" x14ac:dyDescent="0.2">
      <c r="A35" s="36">
        <v>44477</v>
      </c>
      <c r="B35" s="37" t="s">
        <v>31</v>
      </c>
      <c r="C35" s="38" t="s">
        <v>76</v>
      </c>
      <c r="D35" s="39" t="s">
        <v>77</v>
      </c>
      <c r="E35" s="218">
        <v>50</v>
      </c>
      <c r="F35" s="219">
        <v>12</v>
      </c>
      <c r="G35" s="220">
        <f t="shared" si="0"/>
        <v>600</v>
      </c>
      <c r="H35" s="219">
        <v>0</v>
      </c>
      <c r="I35" s="221">
        <f t="shared" si="1"/>
        <v>0</v>
      </c>
      <c r="J35" s="219">
        <v>0</v>
      </c>
      <c r="K35" s="222">
        <f t="shared" si="2"/>
        <v>0</v>
      </c>
    </row>
    <row r="36" spans="1:11" s="40" customFormat="1" ht="12.75" x14ac:dyDescent="0.2">
      <c r="A36" s="36">
        <v>43689</v>
      </c>
      <c r="B36" s="37" t="s">
        <v>31</v>
      </c>
      <c r="C36" s="38" t="s">
        <v>78</v>
      </c>
      <c r="D36" s="39" t="s">
        <v>79</v>
      </c>
      <c r="E36" s="218">
        <v>7788</v>
      </c>
      <c r="F36" s="219">
        <v>0</v>
      </c>
      <c r="G36" s="220">
        <f t="shared" si="0"/>
        <v>0</v>
      </c>
      <c r="H36" s="219">
        <v>0</v>
      </c>
      <c r="I36" s="221">
        <f t="shared" si="1"/>
        <v>0</v>
      </c>
      <c r="J36" s="219">
        <v>0</v>
      </c>
      <c r="K36" s="222">
        <f t="shared" si="2"/>
        <v>0</v>
      </c>
    </row>
    <row r="37" spans="1:11" s="40" customFormat="1" ht="12.75" x14ac:dyDescent="0.2">
      <c r="A37" s="36">
        <v>43564</v>
      </c>
      <c r="B37" s="37" t="s">
        <v>31</v>
      </c>
      <c r="C37" s="38" t="s">
        <v>80</v>
      </c>
      <c r="D37" s="39" t="s">
        <v>81</v>
      </c>
      <c r="E37" s="218">
        <v>82.6</v>
      </c>
      <c r="F37" s="219">
        <v>3</v>
      </c>
      <c r="G37" s="220">
        <f t="shared" si="0"/>
        <v>247.79999999999998</v>
      </c>
      <c r="H37" s="219">
        <v>4</v>
      </c>
      <c r="I37" s="221">
        <f t="shared" si="1"/>
        <v>330.4</v>
      </c>
      <c r="J37" s="219">
        <v>3</v>
      </c>
      <c r="K37" s="222">
        <f t="shared" si="2"/>
        <v>247.79999999999998</v>
      </c>
    </row>
    <row r="38" spans="1:11" s="40" customFormat="1" ht="12.75" x14ac:dyDescent="0.2">
      <c r="A38" s="36">
        <v>43892</v>
      </c>
      <c r="B38" s="37" t="s">
        <v>34</v>
      </c>
      <c r="C38" s="38" t="s">
        <v>82</v>
      </c>
      <c r="D38" s="41" t="s">
        <v>83</v>
      </c>
      <c r="E38" s="218">
        <v>1571.76</v>
      </c>
      <c r="F38" s="219">
        <v>0</v>
      </c>
      <c r="G38" s="220">
        <f t="shared" si="0"/>
        <v>0</v>
      </c>
      <c r="H38" s="219">
        <v>0</v>
      </c>
      <c r="I38" s="221">
        <f t="shared" si="1"/>
        <v>0</v>
      </c>
      <c r="J38" s="219">
        <v>0</v>
      </c>
      <c r="K38" s="222">
        <f t="shared" si="2"/>
        <v>0</v>
      </c>
    </row>
    <row r="39" spans="1:11" s="40" customFormat="1" ht="12.75" x14ac:dyDescent="0.2">
      <c r="A39" s="36">
        <v>43591</v>
      </c>
      <c r="B39" s="37" t="s">
        <v>84</v>
      </c>
      <c r="C39" s="38" t="s">
        <v>85</v>
      </c>
      <c r="D39" s="39" t="s">
        <v>86</v>
      </c>
      <c r="E39" s="218">
        <v>1000</v>
      </c>
      <c r="F39" s="219">
        <v>0</v>
      </c>
      <c r="G39" s="220">
        <f t="shared" si="0"/>
        <v>0</v>
      </c>
      <c r="H39" s="219">
        <v>0</v>
      </c>
      <c r="I39" s="221">
        <f t="shared" si="1"/>
        <v>0</v>
      </c>
      <c r="J39" s="219">
        <v>0</v>
      </c>
      <c r="K39" s="222">
        <f t="shared" si="2"/>
        <v>0</v>
      </c>
    </row>
    <row r="40" spans="1:11" s="40" customFormat="1" ht="12.75" x14ac:dyDescent="0.2">
      <c r="A40" s="36">
        <v>43564</v>
      </c>
      <c r="B40" s="37" t="s">
        <v>67</v>
      </c>
      <c r="C40" s="38" t="s">
        <v>87</v>
      </c>
      <c r="D40" s="39" t="s">
        <v>88</v>
      </c>
      <c r="E40" s="218">
        <v>38</v>
      </c>
      <c r="F40" s="219">
        <v>0</v>
      </c>
      <c r="G40" s="220">
        <f t="shared" si="0"/>
        <v>0</v>
      </c>
      <c r="H40" s="219">
        <v>0</v>
      </c>
      <c r="I40" s="221">
        <f t="shared" si="1"/>
        <v>0</v>
      </c>
      <c r="J40" s="219">
        <v>0</v>
      </c>
      <c r="K40" s="222">
        <f t="shared" si="2"/>
        <v>0</v>
      </c>
    </row>
    <row r="41" spans="1:11" s="40" customFormat="1" ht="12.75" x14ac:dyDescent="0.2">
      <c r="A41" s="36">
        <v>43909</v>
      </c>
      <c r="B41" s="37" t="s">
        <v>25</v>
      </c>
      <c r="C41" s="38" t="s">
        <v>89</v>
      </c>
      <c r="D41" s="39" t="s">
        <v>90</v>
      </c>
      <c r="E41" s="218">
        <v>1534</v>
      </c>
      <c r="F41" s="219">
        <v>1</v>
      </c>
      <c r="G41" s="220">
        <f t="shared" si="0"/>
        <v>1534</v>
      </c>
      <c r="H41" s="219">
        <v>1</v>
      </c>
      <c r="I41" s="221">
        <f t="shared" si="1"/>
        <v>1534</v>
      </c>
      <c r="J41" s="219">
        <v>1</v>
      </c>
      <c r="K41" s="222">
        <f t="shared" si="2"/>
        <v>1534</v>
      </c>
    </row>
    <row r="42" spans="1:11" s="40" customFormat="1" ht="12.75" x14ac:dyDescent="0.2">
      <c r="A42" s="36">
        <v>44123</v>
      </c>
      <c r="B42" s="37" t="s">
        <v>62</v>
      </c>
      <c r="C42" s="38" t="s">
        <v>91</v>
      </c>
      <c r="D42" s="39" t="s">
        <v>92</v>
      </c>
      <c r="E42" s="223">
        <v>49.56</v>
      </c>
      <c r="F42" s="219">
        <v>0</v>
      </c>
      <c r="G42" s="220">
        <f t="shared" si="0"/>
        <v>0</v>
      </c>
      <c r="H42" s="219">
        <v>0</v>
      </c>
      <c r="I42" s="221">
        <f t="shared" si="1"/>
        <v>0</v>
      </c>
      <c r="J42" s="219">
        <v>0</v>
      </c>
      <c r="K42" s="222">
        <f t="shared" si="2"/>
        <v>0</v>
      </c>
    </row>
    <row r="43" spans="1:11" s="40" customFormat="1" ht="12.75" x14ac:dyDescent="0.2">
      <c r="A43" s="36">
        <v>43705</v>
      </c>
      <c r="B43" s="37" t="s">
        <v>34</v>
      </c>
      <c r="C43" s="38" t="s">
        <v>93</v>
      </c>
      <c r="D43" s="39" t="s">
        <v>94</v>
      </c>
      <c r="E43" s="218">
        <v>242.44</v>
      </c>
      <c r="F43" s="219">
        <v>0</v>
      </c>
      <c r="G43" s="220">
        <f t="shared" si="0"/>
        <v>0</v>
      </c>
      <c r="H43" s="219">
        <v>0</v>
      </c>
      <c r="I43" s="221">
        <f t="shared" si="1"/>
        <v>0</v>
      </c>
      <c r="J43" s="219">
        <v>0</v>
      </c>
      <c r="K43" s="222">
        <f t="shared" si="2"/>
        <v>0</v>
      </c>
    </row>
    <row r="44" spans="1:11" s="40" customFormat="1" ht="12.75" x14ac:dyDescent="0.2">
      <c r="A44" s="36">
        <v>44487</v>
      </c>
      <c r="B44" s="37" t="s">
        <v>34</v>
      </c>
      <c r="C44" s="38" t="s">
        <v>95</v>
      </c>
      <c r="D44" s="39" t="s">
        <v>96</v>
      </c>
      <c r="E44" s="218">
        <v>245.1</v>
      </c>
      <c r="F44" s="219">
        <v>40</v>
      </c>
      <c r="G44" s="220">
        <f t="shared" si="0"/>
        <v>9804</v>
      </c>
      <c r="H44" s="219">
        <v>28</v>
      </c>
      <c r="I44" s="221">
        <f t="shared" si="1"/>
        <v>6862.8</v>
      </c>
      <c r="J44" s="219">
        <v>14</v>
      </c>
      <c r="K44" s="222">
        <f t="shared" si="2"/>
        <v>3431.4</v>
      </c>
    </row>
    <row r="45" spans="1:11" s="40" customFormat="1" ht="12.75" x14ac:dyDescent="0.2">
      <c r="A45" s="36">
        <v>44265</v>
      </c>
      <c r="B45" s="37" t="s">
        <v>67</v>
      </c>
      <c r="C45" s="38" t="s">
        <v>97</v>
      </c>
      <c r="D45" s="39" t="s">
        <v>98</v>
      </c>
      <c r="E45" s="223">
        <v>106.2</v>
      </c>
      <c r="F45" s="219">
        <v>0</v>
      </c>
      <c r="G45" s="220">
        <f t="shared" si="0"/>
        <v>0</v>
      </c>
      <c r="H45" s="219">
        <v>0</v>
      </c>
      <c r="I45" s="221">
        <f t="shared" si="1"/>
        <v>0</v>
      </c>
      <c r="J45" s="219">
        <v>0</v>
      </c>
      <c r="K45" s="222">
        <f t="shared" si="2"/>
        <v>0</v>
      </c>
    </row>
    <row r="46" spans="1:11" s="40" customFormat="1" ht="12.75" x14ac:dyDescent="0.2">
      <c r="A46" s="36">
        <v>44265</v>
      </c>
      <c r="B46" s="37" t="s">
        <v>67</v>
      </c>
      <c r="C46" s="38" t="s">
        <v>99</v>
      </c>
      <c r="D46" s="39" t="s">
        <v>100</v>
      </c>
      <c r="E46" s="218">
        <v>200.6</v>
      </c>
      <c r="F46" s="219">
        <v>3</v>
      </c>
      <c r="G46" s="220">
        <f t="shared" si="0"/>
        <v>601.79999999999995</v>
      </c>
      <c r="H46" s="219">
        <v>3</v>
      </c>
      <c r="I46" s="221">
        <f t="shared" si="1"/>
        <v>601.79999999999995</v>
      </c>
      <c r="J46" s="219">
        <v>3</v>
      </c>
      <c r="K46" s="222">
        <f t="shared" si="2"/>
        <v>601.79999999999995</v>
      </c>
    </row>
    <row r="47" spans="1:11" s="40" customFormat="1" ht="12.75" x14ac:dyDescent="0.2">
      <c r="A47" s="36">
        <v>43895</v>
      </c>
      <c r="B47" s="37" t="s">
        <v>67</v>
      </c>
      <c r="C47" s="38" t="s">
        <v>101</v>
      </c>
      <c r="D47" s="39" t="s">
        <v>102</v>
      </c>
      <c r="E47" s="223">
        <v>354</v>
      </c>
      <c r="F47" s="219">
        <v>5</v>
      </c>
      <c r="G47" s="220">
        <f t="shared" si="0"/>
        <v>1770</v>
      </c>
      <c r="H47" s="219">
        <v>5</v>
      </c>
      <c r="I47" s="221">
        <f t="shared" si="1"/>
        <v>1770</v>
      </c>
      <c r="J47" s="219">
        <v>5</v>
      </c>
      <c r="K47" s="222">
        <f t="shared" si="2"/>
        <v>1770</v>
      </c>
    </row>
    <row r="48" spans="1:11" s="40" customFormat="1" ht="12.75" x14ac:dyDescent="0.2">
      <c r="A48" s="36">
        <v>43746</v>
      </c>
      <c r="B48" s="37" t="s">
        <v>103</v>
      </c>
      <c r="C48" s="38" t="s">
        <v>104</v>
      </c>
      <c r="D48" s="39" t="s">
        <v>105</v>
      </c>
      <c r="E48" s="218">
        <v>295</v>
      </c>
      <c r="F48" s="219">
        <v>0</v>
      </c>
      <c r="G48" s="220">
        <f t="shared" si="0"/>
        <v>0</v>
      </c>
      <c r="H48" s="219">
        <v>0</v>
      </c>
      <c r="I48" s="221">
        <f t="shared" si="1"/>
        <v>0</v>
      </c>
      <c r="J48" s="219">
        <v>0</v>
      </c>
      <c r="K48" s="222">
        <f t="shared" si="2"/>
        <v>0</v>
      </c>
    </row>
    <row r="49" spans="1:11" s="40" customFormat="1" ht="12.75" x14ac:dyDescent="0.2">
      <c r="A49" s="36">
        <v>43564</v>
      </c>
      <c r="B49" s="37" t="s">
        <v>67</v>
      </c>
      <c r="C49" s="38" t="s">
        <v>106</v>
      </c>
      <c r="D49" s="39" t="s">
        <v>107</v>
      </c>
      <c r="E49" s="218">
        <v>11.7</v>
      </c>
      <c r="F49" s="219">
        <v>30</v>
      </c>
      <c r="G49" s="220">
        <f t="shared" si="0"/>
        <v>351</v>
      </c>
      <c r="H49" s="219">
        <v>31</v>
      </c>
      <c r="I49" s="221">
        <f t="shared" si="1"/>
        <v>362.7</v>
      </c>
      <c r="J49" s="219">
        <v>31</v>
      </c>
      <c r="K49" s="222">
        <f t="shared" si="2"/>
        <v>362.7</v>
      </c>
    </row>
    <row r="50" spans="1:11" s="40" customFormat="1" ht="12.75" x14ac:dyDescent="0.2">
      <c r="A50" s="36">
        <v>43909</v>
      </c>
      <c r="B50" s="37" t="s">
        <v>62</v>
      </c>
      <c r="C50" s="38" t="s">
        <v>108</v>
      </c>
      <c r="D50" s="39" t="s">
        <v>109</v>
      </c>
      <c r="E50" s="42">
        <v>107.38</v>
      </c>
      <c r="F50" s="219">
        <v>0</v>
      </c>
      <c r="G50" s="220">
        <f t="shared" si="0"/>
        <v>0</v>
      </c>
      <c r="H50" s="219">
        <v>0</v>
      </c>
      <c r="I50" s="221">
        <f t="shared" si="1"/>
        <v>0</v>
      </c>
      <c r="J50" s="219">
        <v>0</v>
      </c>
      <c r="K50" s="222">
        <f t="shared" si="2"/>
        <v>0</v>
      </c>
    </row>
    <row r="51" spans="1:11" s="40" customFormat="1" ht="12.75" x14ac:dyDescent="0.2">
      <c r="A51" s="36">
        <v>43566</v>
      </c>
      <c r="B51" s="37" t="s">
        <v>28</v>
      </c>
      <c r="C51" s="38" t="s">
        <v>110</v>
      </c>
      <c r="D51" s="39" t="s">
        <v>111</v>
      </c>
      <c r="E51" s="218">
        <v>112.1</v>
      </c>
      <c r="F51" s="219">
        <v>0</v>
      </c>
      <c r="G51" s="220">
        <f t="shared" si="0"/>
        <v>0</v>
      </c>
      <c r="H51" s="219">
        <v>0</v>
      </c>
      <c r="I51" s="221">
        <f t="shared" si="1"/>
        <v>0</v>
      </c>
      <c r="J51" s="219">
        <v>0</v>
      </c>
      <c r="K51" s="222">
        <f t="shared" si="2"/>
        <v>0</v>
      </c>
    </row>
    <row r="52" spans="1:11" s="40" customFormat="1" ht="12.75" x14ac:dyDescent="0.2">
      <c r="A52" s="36">
        <v>43909</v>
      </c>
      <c r="B52" s="37" t="s">
        <v>25</v>
      </c>
      <c r="C52" s="38" t="s">
        <v>112</v>
      </c>
      <c r="D52" s="39" t="s">
        <v>113</v>
      </c>
      <c r="E52" s="218">
        <v>16.380000000000003</v>
      </c>
      <c r="F52" s="219">
        <v>14</v>
      </c>
      <c r="G52" s="220">
        <f t="shared" si="0"/>
        <v>229.32000000000005</v>
      </c>
      <c r="H52" s="219">
        <v>27</v>
      </c>
      <c r="I52" s="221">
        <f t="shared" si="1"/>
        <v>442.26000000000005</v>
      </c>
      <c r="J52" s="219">
        <v>20</v>
      </c>
      <c r="K52" s="222">
        <f t="shared" si="2"/>
        <v>327.60000000000002</v>
      </c>
    </row>
    <row r="53" spans="1:11" s="40" customFormat="1" ht="12.75" x14ac:dyDescent="0.2">
      <c r="A53" s="36">
        <v>43622</v>
      </c>
      <c r="B53" s="37" t="s">
        <v>114</v>
      </c>
      <c r="C53" s="38" t="s">
        <v>115</v>
      </c>
      <c r="D53" s="39" t="s">
        <v>116</v>
      </c>
      <c r="E53" s="218">
        <v>1563.5</v>
      </c>
      <c r="F53" s="219">
        <v>0</v>
      </c>
      <c r="G53" s="220">
        <f t="shared" si="0"/>
        <v>0</v>
      </c>
      <c r="H53" s="219">
        <v>0</v>
      </c>
      <c r="I53" s="221">
        <f t="shared" si="1"/>
        <v>0</v>
      </c>
      <c r="J53" s="219">
        <v>0</v>
      </c>
      <c r="K53" s="222">
        <f t="shared" si="2"/>
        <v>0</v>
      </c>
    </row>
    <row r="54" spans="1:11" s="40" customFormat="1" ht="12.75" x14ac:dyDescent="0.2">
      <c r="A54" s="36">
        <v>44123</v>
      </c>
      <c r="B54" s="37" t="s">
        <v>67</v>
      </c>
      <c r="C54" s="38" t="s">
        <v>117</v>
      </c>
      <c r="D54" s="39" t="s">
        <v>118</v>
      </c>
      <c r="E54" s="218">
        <v>40</v>
      </c>
      <c r="F54" s="219">
        <v>0</v>
      </c>
      <c r="G54" s="220">
        <f t="shared" si="0"/>
        <v>0</v>
      </c>
      <c r="H54" s="219">
        <v>0</v>
      </c>
      <c r="I54" s="221">
        <f t="shared" si="1"/>
        <v>0</v>
      </c>
      <c r="J54" s="219">
        <v>0</v>
      </c>
      <c r="K54" s="222">
        <f t="shared" si="2"/>
        <v>0</v>
      </c>
    </row>
    <row r="55" spans="1:11" s="40" customFormat="1" ht="12.75" x14ac:dyDescent="0.2">
      <c r="A55" s="36">
        <v>44477</v>
      </c>
      <c r="B55" s="37" t="s">
        <v>67</v>
      </c>
      <c r="C55" s="38" t="s">
        <v>119</v>
      </c>
      <c r="D55" s="39" t="s">
        <v>120</v>
      </c>
      <c r="E55" s="218">
        <v>62</v>
      </c>
      <c r="F55" s="219">
        <v>10</v>
      </c>
      <c r="G55" s="220">
        <f t="shared" si="0"/>
        <v>620</v>
      </c>
      <c r="H55" s="219">
        <v>0</v>
      </c>
      <c r="I55" s="221">
        <f t="shared" si="1"/>
        <v>0</v>
      </c>
      <c r="J55" s="219">
        <v>0</v>
      </c>
      <c r="K55" s="222">
        <f t="shared" si="2"/>
        <v>0</v>
      </c>
    </row>
    <row r="56" spans="1:11" s="40" customFormat="1" ht="15.75" customHeight="1" x14ac:dyDescent="0.2">
      <c r="A56" s="36">
        <v>44477</v>
      </c>
      <c r="B56" s="37" t="s">
        <v>67</v>
      </c>
      <c r="C56" s="38" t="s">
        <v>121</v>
      </c>
      <c r="D56" s="39" t="s">
        <v>122</v>
      </c>
      <c r="E56" s="218">
        <v>172.04</v>
      </c>
      <c r="F56" s="219">
        <v>6</v>
      </c>
      <c r="G56" s="220">
        <f t="shared" si="0"/>
        <v>1032.24</v>
      </c>
      <c r="H56" s="219">
        <v>1</v>
      </c>
      <c r="I56" s="221">
        <f t="shared" si="1"/>
        <v>172.04</v>
      </c>
      <c r="J56" s="219">
        <v>1</v>
      </c>
      <c r="K56" s="222">
        <f t="shared" si="2"/>
        <v>172.04</v>
      </c>
    </row>
    <row r="57" spans="1:11" s="40" customFormat="1" ht="12.75" x14ac:dyDescent="0.2">
      <c r="A57" s="36">
        <v>43564</v>
      </c>
      <c r="B57" s="37" t="s">
        <v>67</v>
      </c>
      <c r="C57" s="38" t="s">
        <v>123</v>
      </c>
      <c r="D57" s="39" t="s">
        <v>567</v>
      </c>
      <c r="E57" s="218">
        <v>11.8</v>
      </c>
      <c r="F57" s="219">
        <v>35</v>
      </c>
      <c r="G57" s="220">
        <f t="shared" si="0"/>
        <v>413</v>
      </c>
      <c r="H57" s="219">
        <v>40</v>
      </c>
      <c r="I57" s="221">
        <f t="shared" si="1"/>
        <v>472</v>
      </c>
      <c r="J57" s="219">
        <v>40</v>
      </c>
      <c r="K57" s="222">
        <f t="shared" si="2"/>
        <v>472</v>
      </c>
    </row>
    <row r="58" spans="1:11" s="40" customFormat="1" ht="12.75" x14ac:dyDescent="0.2">
      <c r="A58" s="36">
        <v>43895</v>
      </c>
      <c r="B58" s="37" t="s">
        <v>67</v>
      </c>
      <c r="C58" s="38" t="s">
        <v>124</v>
      </c>
      <c r="D58" s="39" t="s">
        <v>125</v>
      </c>
      <c r="E58" s="218">
        <v>70.8</v>
      </c>
      <c r="F58" s="219">
        <v>17</v>
      </c>
      <c r="G58" s="220">
        <f t="shared" si="0"/>
        <v>1203.5999999999999</v>
      </c>
      <c r="H58" s="219">
        <v>17</v>
      </c>
      <c r="I58" s="221">
        <f t="shared" si="1"/>
        <v>1203.5999999999999</v>
      </c>
      <c r="J58" s="219">
        <v>17</v>
      </c>
      <c r="K58" s="222">
        <f t="shared" si="2"/>
        <v>1203.5999999999999</v>
      </c>
    </row>
    <row r="59" spans="1:11" s="40" customFormat="1" ht="12.75" x14ac:dyDescent="0.2">
      <c r="A59" s="36">
        <v>43895</v>
      </c>
      <c r="B59" s="37" t="s">
        <v>67</v>
      </c>
      <c r="C59" s="38" t="s">
        <v>128</v>
      </c>
      <c r="D59" s="39" t="s">
        <v>129</v>
      </c>
      <c r="E59" s="218">
        <v>106.2</v>
      </c>
      <c r="F59" s="219">
        <v>15</v>
      </c>
      <c r="G59" s="220">
        <f t="shared" si="0"/>
        <v>1593</v>
      </c>
      <c r="H59" s="219">
        <v>15</v>
      </c>
      <c r="I59" s="221">
        <f t="shared" si="1"/>
        <v>1593</v>
      </c>
      <c r="J59" s="219">
        <v>15</v>
      </c>
      <c r="K59" s="222">
        <f t="shared" si="2"/>
        <v>1593</v>
      </c>
    </row>
    <row r="60" spans="1:11" s="40" customFormat="1" ht="12.75" x14ac:dyDescent="0.2">
      <c r="A60" s="36">
        <v>43564</v>
      </c>
      <c r="B60" s="37" t="s">
        <v>67</v>
      </c>
      <c r="C60" s="38" t="s">
        <v>130</v>
      </c>
      <c r="D60" s="39" t="s">
        <v>131</v>
      </c>
      <c r="E60" s="218">
        <v>33.04</v>
      </c>
      <c r="F60" s="219">
        <v>44</v>
      </c>
      <c r="G60" s="220">
        <f t="shared" si="0"/>
        <v>1453.76</v>
      </c>
      <c r="H60" s="219">
        <v>45</v>
      </c>
      <c r="I60" s="221">
        <f t="shared" si="1"/>
        <v>1486.8</v>
      </c>
      <c r="J60" s="219">
        <v>45</v>
      </c>
      <c r="K60" s="222">
        <f t="shared" si="2"/>
        <v>1486.8</v>
      </c>
    </row>
    <row r="61" spans="1:11" s="40" customFormat="1" ht="12.75" x14ac:dyDescent="0.2">
      <c r="A61" s="36">
        <v>44487</v>
      </c>
      <c r="B61" s="37" t="s">
        <v>28</v>
      </c>
      <c r="C61" s="38" t="s">
        <v>132</v>
      </c>
      <c r="D61" s="39" t="s">
        <v>133</v>
      </c>
      <c r="E61" s="218">
        <v>64.75</v>
      </c>
      <c r="F61" s="219">
        <v>30</v>
      </c>
      <c r="G61" s="220">
        <f t="shared" si="0"/>
        <v>1942.5</v>
      </c>
      <c r="H61" s="219">
        <v>13</v>
      </c>
      <c r="I61" s="221">
        <f t="shared" si="1"/>
        <v>841.75</v>
      </c>
      <c r="J61" s="219">
        <v>9</v>
      </c>
      <c r="K61" s="222">
        <f t="shared" si="2"/>
        <v>582.75</v>
      </c>
    </row>
    <row r="62" spans="1:11" s="40" customFormat="1" ht="12.75" x14ac:dyDescent="0.2">
      <c r="A62" s="36">
        <v>43566</v>
      </c>
      <c r="B62" s="37" t="s">
        <v>28</v>
      </c>
      <c r="C62" s="38" t="s">
        <v>134</v>
      </c>
      <c r="D62" s="39" t="s">
        <v>135</v>
      </c>
      <c r="E62" s="218">
        <v>11387</v>
      </c>
      <c r="F62" s="219">
        <v>0</v>
      </c>
      <c r="G62" s="220">
        <f t="shared" si="0"/>
        <v>0</v>
      </c>
      <c r="H62" s="219">
        <v>0</v>
      </c>
      <c r="I62" s="221">
        <f t="shared" si="1"/>
        <v>0</v>
      </c>
      <c r="J62" s="219">
        <v>0</v>
      </c>
      <c r="K62" s="222">
        <f t="shared" si="2"/>
        <v>0</v>
      </c>
    </row>
    <row r="63" spans="1:11" s="40" customFormat="1" ht="12.75" x14ac:dyDescent="0.2">
      <c r="A63" s="36">
        <v>43594</v>
      </c>
      <c r="B63" s="37" t="s">
        <v>62</v>
      </c>
      <c r="C63" s="38" t="s">
        <v>136</v>
      </c>
      <c r="D63" s="39" t="s">
        <v>137</v>
      </c>
      <c r="E63" s="218">
        <v>224.2</v>
      </c>
      <c r="F63" s="219">
        <v>1</v>
      </c>
      <c r="G63" s="220">
        <f t="shared" si="0"/>
        <v>224.2</v>
      </c>
      <c r="H63" s="219">
        <v>1</v>
      </c>
      <c r="I63" s="221">
        <f t="shared" si="1"/>
        <v>224.2</v>
      </c>
      <c r="J63" s="219">
        <v>1</v>
      </c>
      <c r="K63" s="222">
        <f t="shared" si="2"/>
        <v>224.2</v>
      </c>
    </row>
    <row r="64" spans="1:11" s="40" customFormat="1" ht="12.75" x14ac:dyDescent="0.2">
      <c r="A64" s="36">
        <v>43895</v>
      </c>
      <c r="B64" s="37" t="s">
        <v>62</v>
      </c>
      <c r="C64" s="38" t="s">
        <v>138</v>
      </c>
      <c r="D64" s="39" t="s">
        <v>139</v>
      </c>
      <c r="E64" s="218">
        <v>120.26166667059999</v>
      </c>
      <c r="F64" s="219">
        <v>0</v>
      </c>
      <c r="G64" s="220">
        <f t="shared" si="0"/>
        <v>0</v>
      </c>
      <c r="H64" s="219">
        <v>0</v>
      </c>
      <c r="I64" s="221">
        <f t="shared" si="1"/>
        <v>0</v>
      </c>
      <c r="J64" s="219">
        <v>0</v>
      </c>
      <c r="K64" s="222">
        <f t="shared" si="2"/>
        <v>0</v>
      </c>
    </row>
    <row r="65" spans="1:11" s="40" customFormat="1" ht="12.75" x14ac:dyDescent="0.2">
      <c r="A65" s="36">
        <v>44477</v>
      </c>
      <c r="B65" s="37" t="s">
        <v>62</v>
      </c>
      <c r="C65" s="38" t="s">
        <v>140</v>
      </c>
      <c r="D65" s="39" t="s">
        <v>141</v>
      </c>
      <c r="E65" s="218">
        <v>70.8</v>
      </c>
      <c r="F65" s="219">
        <v>12</v>
      </c>
      <c r="G65" s="220">
        <f t="shared" si="0"/>
        <v>849.59999999999991</v>
      </c>
      <c r="H65" s="219">
        <v>0</v>
      </c>
      <c r="I65" s="221">
        <f t="shared" si="1"/>
        <v>0</v>
      </c>
      <c r="J65" s="219">
        <v>0</v>
      </c>
      <c r="K65" s="222">
        <f t="shared" si="2"/>
        <v>0</v>
      </c>
    </row>
    <row r="66" spans="1:11" s="40" customFormat="1" ht="15.75" customHeight="1" x14ac:dyDescent="0.2">
      <c r="A66" s="36">
        <v>44477</v>
      </c>
      <c r="B66" s="37" t="s">
        <v>67</v>
      </c>
      <c r="C66" s="38" t="s">
        <v>142</v>
      </c>
      <c r="D66" s="39" t="s">
        <v>568</v>
      </c>
      <c r="E66" s="223">
        <v>37.14</v>
      </c>
      <c r="F66" s="219">
        <v>20</v>
      </c>
      <c r="G66" s="220">
        <f t="shared" si="0"/>
        <v>742.8</v>
      </c>
      <c r="H66" s="219">
        <v>6</v>
      </c>
      <c r="I66" s="221">
        <f t="shared" si="1"/>
        <v>222.84</v>
      </c>
      <c r="J66" s="219">
        <v>6</v>
      </c>
      <c r="K66" s="222">
        <f t="shared" si="2"/>
        <v>222.84</v>
      </c>
    </row>
    <row r="67" spans="1:11" s="40" customFormat="1" ht="12.75" x14ac:dyDescent="0.2">
      <c r="A67" s="36">
        <v>43895</v>
      </c>
      <c r="B67" s="37" t="s">
        <v>62</v>
      </c>
      <c r="C67" s="38" t="s">
        <v>144</v>
      </c>
      <c r="D67" s="39" t="s">
        <v>145</v>
      </c>
      <c r="E67" s="218">
        <v>566.4</v>
      </c>
      <c r="F67" s="219">
        <v>0</v>
      </c>
      <c r="G67" s="220">
        <f t="shared" si="0"/>
        <v>0</v>
      </c>
      <c r="H67" s="219">
        <v>0</v>
      </c>
      <c r="I67" s="221">
        <f t="shared" si="1"/>
        <v>0</v>
      </c>
      <c r="J67" s="219">
        <v>0</v>
      </c>
      <c r="K67" s="222">
        <f t="shared" si="2"/>
        <v>0</v>
      </c>
    </row>
    <row r="68" spans="1:11" s="40" customFormat="1" ht="12.75" x14ac:dyDescent="0.2">
      <c r="A68" s="36">
        <v>44487</v>
      </c>
      <c r="B68" s="37" t="s">
        <v>34</v>
      </c>
      <c r="C68" s="38" t="s">
        <v>146</v>
      </c>
      <c r="D68" s="39" t="s">
        <v>147</v>
      </c>
      <c r="E68" s="218">
        <v>302.91000000000003</v>
      </c>
      <c r="F68" s="219">
        <v>8</v>
      </c>
      <c r="G68" s="220">
        <f t="shared" si="0"/>
        <v>2423.2800000000002</v>
      </c>
      <c r="H68" s="219">
        <v>7</v>
      </c>
      <c r="I68" s="221">
        <f t="shared" si="1"/>
        <v>2120.3700000000003</v>
      </c>
      <c r="J68" s="219">
        <v>6</v>
      </c>
      <c r="K68" s="222">
        <f t="shared" si="2"/>
        <v>1817.46</v>
      </c>
    </row>
    <row r="69" spans="1:11" s="40" customFormat="1" ht="12.75" x14ac:dyDescent="0.2">
      <c r="A69" s="36">
        <v>43746</v>
      </c>
      <c r="B69" s="37" t="s">
        <v>28</v>
      </c>
      <c r="C69" s="38" t="s">
        <v>148</v>
      </c>
      <c r="D69" s="39" t="s">
        <v>149</v>
      </c>
      <c r="E69" s="42">
        <v>4071</v>
      </c>
      <c r="F69" s="219">
        <v>0</v>
      </c>
      <c r="G69" s="220">
        <f t="shared" si="0"/>
        <v>0</v>
      </c>
      <c r="H69" s="219">
        <v>0</v>
      </c>
      <c r="I69" s="221">
        <f t="shared" si="1"/>
        <v>0</v>
      </c>
      <c r="J69" s="219">
        <v>0</v>
      </c>
      <c r="K69" s="222">
        <f t="shared" si="2"/>
        <v>0</v>
      </c>
    </row>
    <row r="70" spans="1:11" s="40" customFormat="1" ht="12.75" x14ac:dyDescent="0.2">
      <c r="A70" s="36">
        <v>43909</v>
      </c>
      <c r="B70" s="37" t="s">
        <v>62</v>
      </c>
      <c r="C70" s="38" t="s">
        <v>150</v>
      </c>
      <c r="D70" s="39" t="s">
        <v>151</v>
      </c>
      <c r="E70" s="42">
        <v>368.16</v>
      </c>
      <c r="F70" s="219">
        <v>0</v>
      </c>
      <c r="G70" s="220">
        <f t="shared" si="0"/>
        <v>0</v>
      </c>
      <c r="H70" s="219">
        <v>0</v>
      </c>
      <c r="I70" s="221">
        <f t="shared" si="1"/>
        <v>0</v>
      </c>
      <c r="J70" s="219">
        <v>0</v>
      </c>
      <c r="K70" s="222">
        <f t="shared" si="2"/>
        <v>0</v>
      </c>
    </row>
    <row r="71" spans="1:11" s="40" customFormat="1" ht="12.75" x14ac:dyDescent="0.2">
      <c r="A71" s="36">
        <v>44281</v>
      </c>
      <c r="B71" s="37" t="s">
        <v>62</v>
      </c>
      <c r="C71" s="38" t="s">
        <v>152</v>
      </c>
      <c r="D71" s="39" t="s">
        <v>153</v>
      </c>
      <c r="E71" s="218">
        <v>118.9833294</v>
      </c>
      <c r="F71" s="219">
        <v>0</v>
      </c>
      <c r="G71" s="220">
        <f t="shared" si="0"/>
        <v>0</v>
      </c>
      <c r="H71" s="219">
        <v>0</v>
      </c>
      <c r="I71" s="221">
        <f t="shared" si="1"/>
        <v>0</v>
      </c>
      <c r="J71" s="219">
        <v>0</v>
      </c>
      <c r="K71" s="222">
        <f t="shared" si="2"/>
        <v>0</v>
      </c>
    </row>
    <row r="72" spans="1:11" s="40" customFormat="1" ht="12.75" x14ac:dyDescent="0.2">
      <c r="A72" s="36">
        <v>44281</v>
      </c>
      <c r="B72" s="37" t="s">
        <v>62</v>
      </c>
      <c r="C72" s="38" t="s">
        <v>154</v>
      </c>
      <c r="D72" s="39" t="s">
        <v>155</v>
      </c>
      <c r="E72" s="218">
        <v>118.9833294</v>
      </c>
      <c r="F72" s="219">
        <v>0</v>
      </c>
      <c r="G72" s="220">
        <f t="shared" si="0"/>
        <v>0</v>
      </c>
      <c r="H72" s="219">
        <v>0</v>
      </c>
      <c r="I72" s="221">
        <f t="shared" si="1"/>
        <v>0</v>
      </c>
      <c r="J72" s="219">
        <v>0</v>
      </c>
      <c r="K72" s="222">
        <f t="shared" si="2"/>
        <v>0</v>
      </c>
    </row>
    <row r="73" spans="1:11" s="40" customFormat="1" ht="12.75" x14ac:dyDescent="0.2">
      <c r="A73" s="36">
        <v>44477</v>
      </c>
      <c r="B73" s="37" t="s">
        <v>62</v>
      </c>
      <c r="C73" s="38" t="s">
        <v>156</v>
      </c>
      <c r="D73" s="39" t="s">
        <v>157</v>
      </c>
      <c r="E73" s="223">
        <v>53.1</v>
      </c>
      <c r="F73" s="219">
        <v>10</v>
      </c>
      <c r="G73" s="220">
        <f t="shared" si="0"/>
        <v>531</v>
      </c>
      <c r="H73" s="219">
        <v>0</v>
      </c>
      <c r="I73" s="221">
        <f t="shared" si="1"/>
        <v>0</v>
      </c>
      <c r="J73" s="219">
        <v>0</v>
      </c>
      <c r="K73" s="222">
        <f t="shared" si="2"/>
        <v>0</v>
      </c>
    </row>
    <row r="74" spans="1:11" s="40" customFormat="1" ht="12.75" x14ac:dyDescent="0.2">
      <c r="A74" s="36">
        <v>44487</v>
      </c>
      <c r="B74" s="37" t="s">
        <v>34</v>
      </c>
      <c r="C74" s="38" t="s">
        <v>158</v>
      </c>
      <c r="D74" s="39" t="s">
        <v>159</v>
      </c>
      <c r="E74" s="218">
        <v>35.4</v>
      </c>
      <c r="F74" s="219">
        <v>15</v>
      </c>
      <c r="G74" s="220">
        <f t="shared" si="0"/>
        <v>531</v>
      </c>
      <c r="H74" s="219">
        <v>0</v>
      </c>
      <c r="I74" s="221">
        <f t="shared" si="1"/>
        <v>0</v>
      </c>
      <c r="J74" s="219">
        <v>0</v>
      </c>
      <c r="K74" s="222">
        <f t="shared" si="2"/>
        <v>0</v>
      </c>
    </row>
    <row r="75" spans="1:11" s="40" customFormat="1" ht="12.75" x14ac:dyDescent="0.2">
      <c r="A75" s="36">
        <v>43594</v>
      </c>
      <c r="B75" s="37" t="s">
        <v>62</v>
      </c>
      <c r="C75" s="38" t="s">
        <v>160</v>
      </c>
      <c r="D75" s="39" t="s">
        <v>161</v>
      </c>
      <c r="E75" s="223">
        <v>531</v>
      </c>
      <c r="F75" s="219">
        <v>0</v>
      </c>
      <c r="G75" s="220">
        <f t="shared" si="0"/>
        <v>0</v>
      </c>
      <c r="H75" s="219">
        <v>0</v>
      </c>
      <c r="I75" s="221">
        <f t="shared" si="1"/>
        <v>0</v>
      </c>
      <c r="J75" s="219">
        <v>0</v>
      </c>
      <c r="K75" s="222">
        <f t="shared" si="2"/>
        <v>0</v>
      </c>
    </row>
    <row r="76" spans="1:11" s="40" customFormat="1" ht="12.75" x14ac:dyDescent="0.2">
      <c r="A76" s="36">
        <v>43909</v>
      </c>
      <c r="B76" s="37" t="s">
        <v>62</v>
      </c>
      <c r="C76" s="38" t="s">
        <v>162</v>
      </c>
      <c r="D76" s="39" t="s">
        <v>163</v>
      </c>
      <c r="E76" s="218">
        <v>40.119999999999997</v>
      </c>
      <c r="F76" s="219">
        <v>0</v>
      </c>
      <c r="G76" s="220">
        <f t="shared" si="0"/>
        <v>0</v>
      </c>
      <c r="H76" s="219">
        <v>4</v>
      </c>
      <c r="I76" s="221">
        <f t="shared" si="1"/>
        <v>160.47999999999999</v>
      </c>
      <c r="J76" s="219">
        <v>0</v>
      </c>
      <c r="K76" s="222">
        <f t="shared" si="2"/>
        <v>0</v>
      </c>
    </row>
    <row r="77" spans="1:11" s="40" customFormat="1" ht="12.75" x14ac:dyDescent="0.2">
      <c r="A77" s="36">
        <v>43909</v>
      </c>
      <c r="B77" s="37" t="s">
        <v>25</v>
      </c>
      <c r="C77" s="38" t="s">
        <v>164</v>
      </c>
      <c r="D77" s="39" t="s">
        <v>165</v>
      </c>
      <c r="E77" s="218">
        <v>542.1</v>
      </c>
      <c r="F77" s="219">
        <v>1</v>
      </c>
      <c r="G77" s="220">
        <f t="shared" ref="G77:G105" si="3">E77*F77</f>
        <v>542.1</v>
      </c>
      <c r="H77" s="219">
        <v>1</v>
      </c>
      <c r="I77" s="221">
        <f t="shared" si="1"/>
        <v>542.1</v>
      </c>
      <c r="J77" s="219">
        <v>1</v>
      </c>
      <c r="K77" s="222">
        <f t="shared" si="2"/>
        <v>542.1</v>
      </c>
    </row>
    <row r="78" spans="1:11" s="40" customFormat="1" ht="12.75" x14ac:dyDescent="0.2">
      <c r="A78" s="36">
        <v>43909</v>
      </c>
      <c r="B78" s="37" t="s">
        <v>25</v>
      </c>
      <c r="C78" s="38" t="s">
        <v>166</v>
      </c>
      <c r="D78" s="39" t="s">
        <v>167</v>
      </c>
      <c r="E78" s="218">
        <v>1.0984</v>
      </c>
      <c r="F78" s="219">
        <v>71</v>
      </c>
      <c r="G78" s="220">
        <f t="shared" si="3"/>
        <v>77.986400000000003</v>
      </c>
      <c r="H78" s="219">
        <v>73</v>
      </c>
      <c r="I78" s="221">
        <f t="shared" ref="I78:I141" si="4">E78*H78</f>
        <v>80.183199999999999</v>
      </c>
      <c r="J78" s="219">
        <v>72</v>
      </c>
      <c r="K78" s="222">
        <f t="shared" ref="K78:K141" si="5">E78*J78</f>
        <v>79.084800000000001</v>
      </c>
    </row>
    <row r="79" spans="1:11" s="40" customFormat="1" ht="12.75" x14ac:dyDescent="0.2">
      <c r="A79" s="36">
        <v>44123</v>
      </c>
      <c r="B79" s="37" t="s">
        <v>28</v>
      </c>
      <c r="C79" s="38" t="s">
        <v>168</v>
      </c>
      <c r="D79" s="39" t="s">
        <v>169</v>
      </c>
      <c r="E79" s="218">
        <v>594.72</v>
      </c>
      <c r="F79" s="219">
        <v>0</v>
      </c>
      <c r="G79" s="220">
        <f t="shared" si="3"/>
        <v>0</v>
      </c>
      <c r="H79" s="219">
        <v>0</v>
      </c>
      <c r="I79" s="221">
        <f t="shared" si="4"/>
        <v>0</v>
      </c>
      <c r="J79" s="219">
        <v>0</v>
      </c>
      <c r="K79" s="222">
        <f t="shared" si="5"/>
        <v>0</v>
      </c>
    </row>
    <row r="80" spans="1:11" s="40" customFormat="1" ht="12.75" x14ac:dyDescent="0.2">
      <c r="A80" s="36">
        <v>43909</v>
      </c>
      <c r="B80" s="37" t="s">
        <v>28</v>
      </c>
      <c r="C80" s="38" t="s">
        <v>170</v>
      </c>
      <c r="D80" s="39" t="s">
        <v>171</v>
      </c>
      <c r="E80" s="218">
        <v>357.54</v>
      </c>
      <c r="F80" s="219">
        <v>6</v>
      </c>
      <c r="G80" s="220">
        <f t="shared" si="3"/>
        <v>2145.2400000000002</v>
      </c>
      <c r="H80" s="219">
        <v>6</v>
      </c>
      <c r="I80" s="221">
        <f t="shared" si="4"/>
        <v>2145.2400000000002</v>
      </c>
      <c r="J80" s="219">
        <v>6</v>
      </c>
      <c r="K80" s="222">
        <f t="shared" si="5"/>
        <v>2145.2400000000002</v>
      </c>
    </row>
    <row r="81" spans="1:11" s="40" customFormat="1" ht="12.75" x14ac:dyDescent="0.2">
      <c r="A81" s="36">
        <v>44487</v>
      </c>
      <c r="B81" s="37" t="s">
        <v>28</v>
      </c>
      <c r="C81" s="38" t="s">
        <v>172</v>
      </c>
      <c r="D81" s="39" t="s">
        <v>173</v>
      </c>
      <c r="E81" s="218">
        <v>280.98</v>
      </c>
      <c r="F81" s="219">
        <v>19</v>
      </c>
      <c r="G81" s="220">
        <f t="shared" si="3"/>
        <v>5338.6200000000008</v>
      </c>
      <c r="H81" s="219">
        <v>7</v>
      </c>
      <c r="I81" s="221">
        <f t="shared" si="4"/>
        <v>1966.8600000000001</v>
      </c>
      <c r="J81" s="219">
        <v>2</v>
      </c>
      <c r="K81" s="222">
        <f t="shared" si="5"/>
        <v>561.96</v>
      </c>
    </row>
    <row r="82" spans="1:11" s="40" customFormat="1" ht="15" customHeight="1" x14ac:dyDescent="0.2">
      <c r="A82" s="36">
        <v>43712</v>
      </c>
      <c r="B82" s="37" t="s">
        <v>28</v>
      </c>
      <c r="C82" s="38" t="s">
        <v>174</v>
      </c>
      <c r="D82" s="43" t="s">
        <v>175</v>
      </c>
      <c r="E82" s="218">
        <v>654.9</v>
      </c>
      <c r="F82" s="219">
        <v>0</v>
      </c>
      <c r="G82" s="220">
        <f t="shared" si="3"/>
        <v>0</v>
      </c>
      <c r="H82" s="219">
        <v>0</v>
      </c>
      <c r="I82" s="221">
        <f t="shared" si="4"/>
        <v>0</v>
      </c>
      <c r="J82" s="219">
        <v>0</v>
      </c>
      <c r="K82" s="222">
        <f t="shared" si="5"/>
        <v>0</v>
      </c>
    </row>
    <row r="83" spans="1:11" s="40" customFormat="1" ht="12.75" x14ac:dyDescent="0.2">
      <c r="A83" s="36">
        <v>44487</v>
      </c>
      <c r="B83" s="37" t="s">
        <v>28</v>
      </c>
      <c r="C83" s="38" t="s">
        <v>176</v>
      </c>
      <c r="D83" s="39" t="s">
        <v>736</v>
      </c>
      <c r="E83" s="218">
        <v>1032.5</v>
      </c>
      <c r="F83" s="219">
        <v>1</v>
      </c>
      <c r="G83" s="220">
        <f t="shared" si="3"/>
        <v>1032.5</v>
      </c>
      <c r="H83" s="219">
        <v>0</v>
      </c>
      <c r="I83" s="221">
        <f t="shared" si="4"/>
        <v>0</v>
      </c>
      <c r="J83" s="219">
        <v>0</v>
      </c>
      <c r="K83" s="222">
        <f t="shared" si="5"/>
        <v>0</v>
      </c>
    </row>
    <row r="84" spans="1:11" s="40" customFormat="1" ht="12.75" x14ac:dyDescent="0.2">
      <c r="A84" s="36">
        <v>44487</v>
      </c>
      <c r="B84" s="37" t="s">
        <v>114</v>
      </c>
      <c r="C84" s="38" t="s">
        <v>177</v>
      </c>
      <c r="D84" s="39" t="s">
        <v>178</v>
      </c>
      <c r="E84" s="218">
        <v>1003</v>
      </c>
      <c r="F84" s="219">
        <v>5</v>
      </c>
      <c r="G84" s="220">
        <f t="shared" si="3"/>
        <v>5015</v>
      </c>
      <c r="H84" s="219">
        <v>0</v>
      </c>
      <c r="I84" s="221">
        <f t="shared" si="4"/>
        <v>0</v>
      </c>
      <c r="J84" s="219">
        <v>0</v>
      </c>
      <c r="K84" s="222">
        <f t="shared" si="5"/>
        <v>0</v>
      </c>
    </row>
    <row r="85" spans="1:11" s="40" customFormat="1" ht="12.75" x14ac:dyDescent="0.2">
      <c r="A85" s="36">
        <v>44487</v>
      </c>
      <c r="B85" s="37" t="s">
        <v>114</v>
      </c>
      <c r="C85" s="38" t="s">
        <v>179</v>
      </c>
      <c r="D85" s="39" t="s">
        <v>737</v>
      </c>
      <c r="E85" s="218">
        <v>2891</v>
      </c>
      <c r="F85" s="219">
        <v>1</v>
      </c>
      <c r="G85" s="220">
        <f t="shared" si="3"/>
        <v>2891</v>
      </c>
      <c r="H85" s="219">
        <v>0</v>
      </c>
      <c r="I85" s="221">
        <f t="shared" si="4"/>
        <v>0</v>
      </c>
      <c r="J85" s="219">
        <v>0</v>
      </c>
      <c r="K85" s="222">
        <f t="shared" si="5"/>
        <v>0</v>
      </c>
    </row>
    <row r="86" spans="1:11" s="40" customFormat="1" ht="12.75" x14ac:dyDescent="0.2">
      <c r="A86" s="36">
        <v>43909</v>
      </c>
      <c r="B86" s="37" t="s">
        <v>25</v>
      </c>
      <c r="C86" s="171" t="s">
        <v>180</v>
      </c>
      <c r="D86" s="39" t="s">
        <v>181</v>
      </c>
      <c r="E86" s="218">
        <v>29.9</v>
      </c>
      <c r="F86" s="224">
        <v>9</v>
      </c>
      <c r="G86" s="225">
        <f t="shared" si="3"/>
        <v>269.09999999999997</v>
      </c>
      <c r="H86" s="224">
        <v>11</v>
      </c>
      <c r="I86" s="221">
        <f t="shared" si="4"/>
        <v>328.9</v>
      </c>
      <c r="J86" s="219">
        <v>11</v>
      </c>
      <c r="K86" s="222">
        <f t="shared" si="5"/>
        <v>328.9</v>
      </c>
    </row>
    <row r="87" spans="1:11" s="40" customFormat="1" ht="12.75" x14ac:dyDescent="0.2">
      <c r="A87" s="36">
        <v>43895</v>
      </c>
      <c r="B87" s="37" t="s">
        <v>62</v>
      </c>
      <c r="C87" s="38" t="s">
        <v>182</v>
      </c>
      <c r="D87" s="39" t="s">
        <v>183</v>
      </c>
      <c r="E87" s="218">
        <v>466.1</v>
      </c>
      <c r="F87" s="219">
        <v>0</v>
      </c>
      <c r="G87" s="220">
        <f t="shared" si="3"/>
        <v>0</v>
      </c>
      <c r="H87" s="219">
        <v>0</v>
      </c>
      <c r="I87" s="221">
        <f t="shared" si="4"/>
        <v>0</v>
      </c>
      <c r="J87" s="219">
        <v>0</v>
      </c>
      <c r="K87" s="222">
        <f t="shared" si="5"/>
        <v>0</v>
      </c>
    </row>
    <row r="88" spans="1:11" s="40" customFormat="1" ht="12.75" x14ac:dyDescent="0.2">
      <c r="A88" s="36">
        <v>43746</v>
      </c>
      <c r="B88" s="37" t="s">
        <v>114</v>
      </c>
      <c r="C88" s="38" t="s">
        <v>184</v>
      </c>
      <c r="D88" s="39" t="s">
        <v>185</v>
      </c>
      <c r="E88" s="218">
        <v>4478.1000000000004</v>
      </c>
      <c r="F88" s="219">
        <v>0</v>
      </c>
      <c r="G88" s="220">
        <f t="shared" si="3"/>
        <v>0</v>
      </c>
      <c r="H88" s="219">
        <v>0</v>
      </c>
      <c r="I88" s="221">
        <f t="shared" si="4"/>
        <v>0</v>
      </c>
      <c r="J88" s="219">
        <v>0</v>
      </c>
      <c r="K88" s="222">
        <f t="shared" si="5"/>
        <v>0</v>
      </c>
    </row>
    <row r="89" spans="1:11" s="40" customFormat="1" ht="12.75" x14ac:dyDescent="0.2">
      <c r="A89" s="36">
        <v>43566</v>
      </c>
      <c r="B89" s="37" t="s">
        <v>28</v>
      </c>
      <c r="C89" s="38" t="s">
        <v>186</v>
      </c>
      <c r="D89" s="39" t="s">
        <v>187</v>
      </c>
      <c r="E89" s="218">
        <v>259.60000000000002</v>
      </c>
      <c r="F89" s="219">
        <v>1</v>
      </c>
      <c r="G89" s="220">
        <f t="shared" si="3"/>
        <v>259.60000000000002</v>
      </c>
      <c r="H89" s="219">
        <v>1</v>
      </c>
      <c r="I89" s="221">
        <f t="shared" si="4"/>
        <v>259.60000000000002</v>
      </c>
      <c r="J89" s="219">
        <v>1</v>
      </c>
      <c r="K89" s="222">
        <f t="shared" si="5"/>
        <v>259.60000000000002</v>
      </c>
    </row>
    <row r="90" spans="1:11" s="40" customFormat="1" ht="12.75" x14ac:dyDescent="0.2">
      <c r="A90" s="36">
        <v>43712</v>
      </c>
      <c r="B90" s="37" t="s">
        <v>28</v>
      </c>
      <c r="C90" s="38" t="s">
        <v>188</v>
      </c>
      <c r="D90" s="39" t="s">
        <v>189</v>
      </c>
      <c r="E90" s="218">
        <v>237.18</v>
      </c>
      <c r="F90" s="219">
        <v>0</v>
      </c>
      <c r="G90" s="220">
        <f t="shared" si="3"/>
        <v>0</v>
      </c>
      <c r="H90" s="219">
        <v>0</v>
      </c>
      <c r="I90" s="221">
        <f t="shared" si="4"/>
        <v>0</v>
      </c>
      <c r="J90" s="219">
        <v>0</v>
      </c>
      <c r="K90" s="222">
        <f t="shared" si="5"/>
        <v>0</v>
      </c>
    </row>
    <row r="91" spans="1:11" s="40" customFormat="1" ht="12.75" x14ac:dyDescent="0.2">
      <c r="A91" s="36">
        <v>43566</v>
      </c>
      <c r="B91" s="37" t="s">
        <v>28</v>
      </c>
      <c r="C91" s="38" t="s">
        <v>190</v>
      </c>
      <c r="D91" s="39" t="s">
        <v>191</v>
      </c>
      <c r="E91" s="218">
        <v>784.7</v>
      </c>
      <c r="F91" s="219">
        <v>1</v>
      </c>
      <c r="G91" s="220">
        <f t="shared" si="3"/>
        <v>784.7</v>
      </c>
      <c r="H91" s="219">
        <v>1</v>
      </c>
      <c r="I91" s="221">
        <f t="shared" si="4"/>
        <v>784.7</v>
      </c>
      <c r="J91" s="219">
        <v>1</v>
      </c>
      <c r="K91" s="222">
        <f t="shared" si="5"/>
        <v>784.7</v>
      </c>
    </row>
    <row r="92" spans="1:11" s="40" customFormat="1" ht="12.75" x14ac:dyDescent="0.2">
      <c r="A92" s="36">
        <v>43594</v>
      </c>
      <c r="B92" s="37" t="s">
        <v>62</v>
      </c>
      <c r="C92" s="38" t="s">
        <v>192</v>
      </c>
      <c r="D92" s="39" t="s">
        <v>193</v>
      </c>
      <c r="E92" s="218">
        <v>590</v>
      </c>
      <c r="F92" s="219">
        <v>0</v>
      </c>
      <c r="G92" s="220">
        <f t="shared" si="3"/>
        <v>0</v>
      </c>
      <c r="H92" s="219">
        <v>0</v>
      </c>
      <c r="I92" s="221">
        <f t="shared" si="4"/>
        <v>0</v>
      </c>
      <c r="J92" s="219">
        <v>0</v>
      </c>
      <c r="K92" s="222">
        <f t="shared" si="5"/>
        <v>0</v>
      </c>
    </row>
    <row r="93" spans="1:11" s="40" customFormat="1" ht="12.75" x14ac:dyDescent="0.2">
      <c r="A93" s="36">
        <v>43895</v>
      </c>
      <c r="B93" s="37" t="s">
        <v>62</v>
      </c>
      <c r="C93" s="38" t="s">
        <v>194</v>
      </c>
      <c r="D93" s="39" t="s">
        <v>195</v>
      </c>
      <c r="E93" s="218">
        <v>329.81</v>
      </c>
      <c r="F93" s="219">
        <v>0</v>
      </c>
      <c r="G93" s="220">
        <f t="shared" si="3"/>
        <v>0</v>
      </c>
      <c r="H93" s="219">
        <v>0</v>
      </c>
      <c r="I93" s="221">
        <f t="shared" si="4"/>
        <v>0</v>
      </c>
      <c r="J93" s="219">
        <v>0</v>
      </c>
      <c r="K93" s="222">
        <f t="shared" si="5"/>
        <v>0</v>
      </c>
    </row>
    <row r="94" spans="1:11" s="40" customFormat="1" ht="12.75" x14ac:dyDescent="0.2">
      <c r="A94" s="36">
        <v>43909</v>
      </c>
      <c r="B94" s="37" t="s">
        <v>28</v>
      </c>
      <c r="C94" s="38" t="s">
        <v>197</v>
      </c>
      <c r="D94" s="39" t="s">
        <v>198</v>
      </c>
      <c r="E94" s="218">
        <v>109.74</v>
      </c>
      <c r="F94" s="219">
        <v>0</v>
      </c>
      <c r="G94" s="220">
        <f t="shared" si="3"/>
        <v>0</v>
      </c>
      <c r="H94" s="219">
        <v>0</v>
      </c>
      <c r="I94" s="221">
        <f t="shared" si="4"/>
        <v>0</v>
      </c>
      <c r="J94" s="219">
        <v>0</v>
      </c>
      <c r="K94" s="222">
        <f t="shared" si="5"/>
        <v>0</v>
      </c>
    </row>
    <row r="95" spans="1:11" s="40" customFormat="1" ht="12.75" x14ac:dyDescent="0.2">
      <c r="A95" s="36">
        <v>43594</v>
      </c>
      <c r="B95" s="37" t="s">
        <v>62</v>
      </c>
      <c r="C95" s="38" t="s">
        <v>199</v>
      </c>
      <c r="D95" s="39" t="s">
        <v>200</v>
      </c>
      <c r="E95" s="218">
        <v>328.91</v>
      </c>
      <c r="F95" s="219">
        <v>1</v>
      </c>
      <c r="G95" s="220">
        <f t="shared" si="3"/>
        <v>328.91</v>
      </c>
      <c r="H95" s="219">
        <v>1</v>
      </c>
      <c r="I95" s="221">
        <f t="shared" si="4"/>
        <v>328.91</v>
      </c>
      <c r="J95" s="219">
        <v>1</v>
      </c>
      <c r="K95" s="222">
        <f t="shared" si="5"/>
        <v>328.91</v>
      </c>
    </row>
    <row r="96" spans="1:11" s="40" customFormat="1" ht="12.75" x14ac:dyDescent="0.2">
      <c r="A96" s="36">
        <v>43746</v>
      </c>
      <c r="B96" s="37" t="s">
        <v>196</v>
      </c>
      <c r="C96" s="38" t="s">
        <v>201</v>
      </c>
      <c r="D96" s="39" t="s">
        <v>202</v>
      </c>
      <c r="E96" s="218">
        <v>176.69</v>
      </c>
      <c r="F96" s="219">
        <v>0</v>
      </c>
      <c r="G96" s="220">
        <f t="shared" si="3"/>
        <v>0</v>
      </c>
      <c r="H96" s="219">
        <v>0</v>
      </c>
      <c r="I96" s="221">
        <f t="shared" si="4"/>
        <v>0</v>
      </c>
      <c r="J96" s="219">
        <v>0</v>
      </c>
      <c r="K96" s="222">
        <f t="shared" si="5"/>
        <v>0</v>
      </c>
    </row>
    <row r="97" spans="1:11" s="40" customFormat="1" ht="12.75" x14ac:dyDescent="0.2">
      <c r="A97" s="36">
        <v>43566</v>
      </c>
      <c r="B97" s="37" t="s">
        <v>62</v>
      </c>
      <c r="C97" s="38" t="s">
        <v>203</v>
      </c>
      <c r="D97" s="39" t="s">
        <v>204</v>
      </c>
      <c r="E97" s="218">
        <v>448.4</v>
      </c>
      <c r="F97" s="219">
        <v>0</v>
      </c>
      <c r="G97" s="220">
        <f t="shared" si="3"/>
        <v>0</v>
      </c>
      <c r="H97" s="219">
        <v>0</v>
      </c>
      <c r="I97" s="221">
        <f t="shared" si="4"/>
        <v>0</v>
      </c>
      <c r="J97" s="219">
        <v>0</v>
      </c>
      <c r="K97" s="222">
        <f t="shared" si="5"/>
        <v>0</v>
      </c>
    </row>
    <row r="98" spans="1:11" s="40" customFormat="1" ht="12.75" x14ac:dyDescent="0.2">
      <c r="A98" s="36">
        <v>44123</v>
      </c>
      <c r="B98" s="37" t="s">
        <v>67</v>
      </c>
      <c r="C98" s="38" t="s">
        <v>205</v>
      </c>
      <c r="D98" s="39" t="s">
        <v>206</v>
      </c>
      <c r="E98" s="218">
        <v>224.2</v>
      </c>
      <c r="F98" s="219">
        <v>0</v>
      </c>
      <c r="G98" s="220">
        <f t="shared" si="3"/>
        <v>0</v>
      </c>
      <c r="H98" s="219">
        <v>0</v>
      </c>
      <c r="I98" s="221">
        <f t="shared" si="4"/>
        <v>0</v>
      </c>
      <c r="J98" s="219">
        <v>0</v>
      </c>
      <c r="K98" s="222">
        <f t="shared" si="5"/>
        <v>0</v>
      </c>
    </row>
    <row r="99" spans="1:11" s="40" customFormat="1" ht="12.75" x14ac:dyDescent="0.2">
      <c r="A99" s="36">
        <v>44477</v>
      </c>
      <c r="B99" s="37" t="s">
        <v>67</v>
      </c>
      <c r="C99" s="38" t="s">
        <v>207</v>
      </c>
      <c r="D99" s="39" t="s">
        <v>208</v>
      </c>
      <c r="E99" s="218">
        <v>394</v>
      </c>
      <c r="F99" s="219">
        <v>3</v>
      </c>
      <c r="G99" s="220">
        <f t="shared" si="3"/>
        <v>1182</v>
      </c>
      <c r="H99" s="219">
        <v>0</v>
      </c>
      <c r="I99" s="221">
        <f t="shared" si="4"/>
        <v>0</v>
      </c>
      <c r="J99" s="219">
        <v>0</v>
      </c>
      <c r="K99" s="222">
        <f t="shared" si="5"/>
        <v>0</v>
      </c>
    </row>
    <row r="100" spans="1:11" s="40" customFormat="1" ht="12.75" x14ac:dyDescent="0.2">
      <c r="A100" s="36">
        <v>44123</v>
      </c>
      <c r="B100" s="37" t="s">
        <v>28</v>
      </c>
      <c r="C100" s="38" t="s">
        <v>209</v>
      </c>
      <c r="D100" s="39" t="s">
        <v>210</v>
      </c>
      <c r="E100" s="218">
        <v>900.34</v>
      </c>
      <c r="F100" s="219">
        <v>0</v>
      </c>
      <c r="G100" s="220">
        <f t="shared" si="3"/>
        <v>0</v>
      </c>
      <c r="H100" s="219">
        <v>1</v>
      </c>
      <c r="I100" s="221">
        <f t="shared" si="4"/>
        <v>900.34</v>
      </c>
      <c r="J100" s="219">
        <v>0</v>
      </c>
      <c r="K100" s="222">
        <f t="shared" si="5"/>
        <v>0</v>
      </c>
    </row>
    <row r="101" spans="1:11" s="40" customFormat="1" ht="12.75" x14ac:dyDescent="0.2">
      <c r="A101" s="36">
        <v>44273</v>
      </c>
      <c r="B101" s="37" t="s">
        <v>28</v>
      </c>
      <c r="C101" s="38" t="s">
        <v>211</v>
      </c>
      <c r="D101" s="39" t="s">
        <v>212</v>
      </c>
      <c r="E101" s="218">
        <v>296.18</v>
      </c>
      <c r="F101" s="219">
        <v>0</v>
      </c>
      <c r="G101" s="220">
        <f t="shared" si="3"/>
        <v>0</v>
      </c>
      <c r="H101" s="219">
        <v>1</v>
      </c>
      <c r="I101" s="221">
        <f t="shared" si="4"/>
        <v>296.18</v>
      </c>
      <c r="J101" s="219">
        <v>0</v>
      </c>
      <c r="K101" s="222">
        <f t="shared" si="5"/>
        <v>0</v>
      </c>
    </row>
    <row r="102" spans="1:11" s="40" customFormat="1" ht="12.75" x14ac:dyDescent="0.2">
      <c r="A102" s="36">
        <v>44123</v>
      </c>
      <c r="B102" s="37" t="s">
        <v>28</v>
      </c>
      <c r="C102" s="38" t="s">
        <v>213</v>
      </c>
      <c r="D102" s="39" t="s">
        <v>214</v>
      </c>
      <c r="E102" s="218">
        <v>816.56</v>
      </c>
      <c r="F102" s="219">
        <v>11</v>
      </c>
      <c r="G102" s="220">
        <f t="shared" si="3"/>
        <v>8982.16</v>
      </c>
      <c r="H102" s="219">
        <v>13</v>
      </c>
      <c r="I102" s="221">
        <f t="shared" si="4"/>
        <v>10615.279999999999</v>
      </c>
      <c r="J102" s="219">
        <v>13</v>
      </c>
      <c r="K102" s="222">
        <f t="shared" si="5"/>
        <v>10615.279999999999</v>
      </c>
    </row>
    <row r="103" spans="1:11" s="40" customFormat="1" ht="12.75" x14ac:dyDescent="0.2">
      <c r="A103" s="36">
        <v>43746</v>
      </c>
      <c r="B103" s="37" t="s">
        <v>103</v>
      </c>
      <c r="C103" s="38" t="s">
        <v>215</v>
      </c>
      <c r="D103" s="39" t="s">
        <v>216</v>
      </c>
      <c r="E103" s="42">
        <v>147.5</v>
      </c>
      <c r="F103" s="219">
        <v>1</v>
      </c>
      <c r="G103" s="220">
        <f t="shared" si="3"/>
        <v>147.5</v>
      </c>
      <c r="H103" s="219">
        <v>2</v>
      </c>
      <c r="I103" s="221">
        <f t="shared" si="4"/>
        <v>295</v>
      </c>
      <c r="J103" s="219">
        <v>1</v>
      </c>
      <c r="K103" s="222">
        <f t="shared" si="5"/>
        <v>147.5</v>
      </c>
    </row>
    <row r="104" spans="1:11" s="40" customFormat="1" ht="12.75" x14ac:dyDescent="0.2">
      <c r="A104" s="36">
        <v>44123</v>
      </c>
      <c r="B104" s="37" t="s">
        <v>67</v>
      </c>
      <c r="C104" s="38" t="s">
        <v>218</v>
      </c>
      <c r="D104" s="39" t="s">
        <v>219</v>
      </c>
      <c r="E104" s="218">
        <v>50</v>
      </c>
      <c r="F104" s="219">
        <v>0</v>
      </c>
      <c r="G104" s="220">
        <f t="shared" si="3"/>
        <v>0</v>
      </c>
      <c r="H104" s="219">
        <v>1</v>
      </c>
      <c r="I104" s="221">
        <f t="shared" si="4"/>
        <v>50</v>
      </c>
      <c r="J104" s="219">
        <v>1</v>
      </c>
      <c r="K104" s="222">
        <f t="shared" si="5"/>
        <v>50</v>
      </c>
    </row>
    <row r="105" spans="1:11" s="40" customFormat="1" ht="12.75" x14ac:dyDescent="0.2">
      <c r="A105" s="36">
        <v>43909</v>
      </c>
      <c r="B105" s="37" t="s">
        <v>25</v>
      </c>
      <c r="C105" s="38" t="s">
        <v>220</v>
      </c>
      <c r="D105" s="39" t="s">
        <v>221</v>
      </c>
      <c r="E105" s="218">
        <v>6.4479999999999995</v>
      </c>
      <c r="F105" s="219">
        <v>43</v>
      </c>
      <c r="G105" s="220">
        <f t="shared" si="3"/>
        <v>277.26399999999995</v>
      </c>
      <c r="H105" s="219">
        <v>43</v>
      </c>
      <c r="I105" s="221">
        <f t="shared" si="4"/>
        <v>277.26399999999995</v>
      </c>
      <c r="J105" s="219">
        <v>43</v>
      </c>
      <c r="K105" s="222">
        <f t="shared" si="5"/>
        <v>277.26399999999995</v>
      </c>
    </row>
    <row r="106" spans="1:11" s="40" customFormat="1" ht="12.75" x14ac:dyDescent="0.2">
      <c r="A106" s="36">
        <v>43488</v>
      </c>
      <c r="B106" s="37" t="s">
        <v>217</v>
      </c>
      <c r="C106" s="38" t="s">
        <v>222</v>
      </c>
      <c r="D106" s="39" t="s">
        <v>223</v>
      </c>
      <c r="E106" s="218">
        <v>1000</v>
      </c>
      <c r="F106" s="220">
        <v>0</v>
      </c>
      <c r="G106" s="220">
        <v>0</v>
      </c>
      <c r="H106" s="220">
        <v>300</v>
      </c>
      <c r="I106" s="221">
        <v>0</v>
      </c>
      <c r="J106" s="219">
        <v>300</v>
      </c>
      <c r="K106" s="222">
        <v>0</v>
      </c>
    </row>
    <row r="107" spans="1:11" s="40" customFormat="1" ht="12.75" x14ac:dyDescent="0.2">
      <c r="A107" s="36">
        <v>44123</v>
      </c>
      <c r="B107" s="37" t="s">
        <v>28</v>
      </c>
      <c r="C107" s="38" t="s">
        <v>224</v>
      </c>
      <c r="D107" s="39" t="s">
        <v>738</v>
      </c>
      <c r="E107" s="218">
        <v>1091.5</v>
      </c>
      <c r="F107" s="219">
        <v>0</v>
      </c>
      <c r="G107" s="220">
        <f t="shared" ref="G107:G170" si="6">E107*F107</f>
        <v>0</v>
      </c>
      <c r="H107" s="219">
        <v>0</v>
      </c>
      <c r="I107" s="221">
        <f t="shared" si="4"/>
        <v>0</v>
      </c>
      <c r="J107" s="219">
        <v>0</v>
      </c>
      <c r="K107" s="222">
        <f t="shared" si="5"/>
        <v>0</v>
      </c>
    </row>
    <row r="108" spans="1:11" s="40" customFormat="1" ht="12.75" x14ac:dyDescent="0.2">
      <c r="A108" s="36">
        <v>43895</v>
      </c>
      <c r="B108" s="37" t="s">
        <v>67</v>
      </c>
      <c r="C108" s="38" t="s">
        <v>227</v>
      </c>
      <c r="D108" s="39" t="s">
        <v>228</v>
      </c>
      <c r="E108" s="218">
        <v>41.3</v>
      </c>
      <c r="F108" s="219">
        <v>29</v>
      </c>
      <c r="G108" s="220">
        <f t="shared" si="6"/>
        <v>1197.6999999999998</v>
      </c>
      <c r="H108" s="219">
        <v>30</v>
      </c>
      <c r="I108" s="221">
        <f t="shared" si="4"/>
        <v>1239</v>
      </c>
      <c r="J108" s="219">
        <v>30</v>
      </c>
      <c r="K108" s="222">
        <f t="shared" si="5"/>
        <v>1239</v>
      </c>
    </row>
    <row r="109" spans="1:11" s="40" customFormat="1" ht="12.75" x14ac:dyDescent="0.2">
      <c r="A109" s="36">
        <v>44123</v>
      </c>
      <c r="B109" s="37" t="s">
        <v>67</v>
      </c>
      <c r="C109" s="38" t="s">
        <v>229</v>
      </c>
      <c r="D109" s="39" t="s">
        <v>230</v>
      </c>
      <c r="E109" s="218">
        <v>212.4</v>
      </c>
      <c r="F109" s="219">
        <v>2</v>
      </c>
      <c r="G109" s="220">
        <f t="shared" si="6"/>
        <v>424.8</v>
      </c>
      <c r="H109" s="219">
        <v>2</v>
      </c>
      <c r="I109" s="221">
        <f t="shared" si="4"/>
        <v>424.8</v>
      </c>
      <c r="J109" s="219">
        <v>2</v>
      </c>
      <c r="K109" s="222">
        <f t="shared" si="5"/>
        <v>424.8</v>
      </c>
    </row>
    <row r="110" spans="1:11" s="40" customFormat="1" ht="12.75" x14ac:dyDescent="0.2">
      <c r="A110" s="36">
        <v>43909</v>
      </c>
      <c r="B110" s="37" t="s">
        <v>25</v>
      </c>
      <c r="C110" s="38" t="s">
        <v>231</v>
      </c>
      <c r="D110" s="39" t="s">
        <v>232</v>
      </c>
      <c r="E110" s="218">
        <v>266.916</v>
      </c>
      <c r="F110" s="219">
        <v>0</v>
      </c>
      <c r="G110" s="220">
        <f t="shared" si="6"/>
        <v>0</v>
      </c>
      <c r="H110" s="219">
        <v>0</v>
      </c>
      <c r="I110" s="221">
        <f t="shared" si="4"/>
        <v>0</v>
      </c>
      <c r="J110" s="219">
        <v>0</v>
      </c>
      <c r="K110" s="222">
        <f t="shared" si="5"/>
        <v>0</v>
      </c>
    </row>
    <row r="111" spans="1:11" s="40" customFormat="1" ht="12.75" x14ac:dyDescent="0.2">
      <c r="A111" s="36">
        <v>44273</v>
      </c>
      <c r="B111" s="37" t="s">
        <v>28</v>
      </c>
      <c r="C111" s="38" t="s">
        <v>234</v>
      </c>
      <c r="D111" s="39" t="s">
        <v>235</v>
      </c>
      <c r="E111" s="218">
        <v>120.36</v>
      </c>
      <c r="F111" s="219">
        <v>0</v>
      </c>
      <c r="G111" s="220">
        <f t="shared" si="6"/>
        <v>0</v>
      </c>
      <c r="H111" s="219">
        <v>2</v>
      </c>
      <c r="I111" s="221">
        <f t="shared" si="4"/>
        <v>240.72</v>
      </c>
      <c r="J111" s="219">
        <v>0</v>
      </c>
      <c r="K111" s="222">
        <f t="shared" si="5"/>
        <v>0</v>
      </c>
    </row>
    <row r="112" spans="1:11" s="40" customFormat="1" ht="12.75" x14ac:dyDescent="0.2">
      <c r="A112" s="36">
        <v>43909</v>
      </c>
      <c r="B112" s="37" t="s">
        <v>28</v>
      </c>
      <c r="C112" s="38" t="s">
        <v>236</v>
      </c>
      <c r="D112" s="39" t="s">
        <v>237</v>
      </c>
      <c r="E112" s="218">
        <v>120.36</v>
      </c>
      <c r="F112" s="219">
        <v>0</v>
      </c>
      <c r="G112" s="220">
        <f t="shared" si="6"/>
        <v>0</v>
      </c>
      <c r="H112" s="219">
        <v>0</v>
      </c>
      <c r="I112" s="221">
        <f t="shared" si="4"/>
        <v>0</v>
      </c>
      <c r="J112" s="219">
        <v>0</v>
      </c>
      <c r="K112" s="222">
        <f t="shared" si="5"/>
        <v>0</v>
      </c>
    </row>
    <row r="113" spans="1:11" s="40" customFormat="1" ht="12.75" x14ac:dyDescent="0.2">
      <c r="A113" s="36">
        <v>44487</v>
      </c>
      <c r="B113" s="37" t="s">
        <v>28</v>
      </c>
      <c r="C113" s="38" t="s">
        <v>238</v>
      </c>
      <c r="D113" s="39" t="s">
        <v>739</v>
      </c>
      <c r="E113" s="218">
        <v>70.8</v>
      </c>
      <c r="F113" s="219">
        <v>11</v>
      </c>
      <c r="G113" s="220">
        <f t="shared" si="6"/>
        <v>778.8</v>
      </c>
      <c r="H113" s="219">
        <v>0</v>
      </c>
      <c r="I113" s="221">
        <f t="shared" si="4"/>
        <v>0</v>
      </c>
      <c r="J113" s="219">
        <v>0</v>
      </c>
      <c r="K113" s="222">
        <f t="shared" si="5"/>
        <v>0</v>
      </c>
    </row>
    <row r="114" spans="1:11" s="40" customFormat="1" ht="12.75" x14ac:dyDescent="0.2">
      <c r="A114" s="158">
        <v>43895</v>
      </c>
      <c r="B114" s="37" t="s">
        <v>62</v>
      </c>
      <c r="C114" s="38" t="s">
        <v>239</v>
      </c>
      <c r="D114" s="39" t="s">
        <v>240</v>
      </c>
      <c r="E114" s="218">
        <v>649</v>
      </c>
      <c r="F114" s="219">
        <v>0</v>
      </c>
      <c r="G114" s="220">
        <f t="shared" si="6"/>
        <v>0</v>
      </c>
      <c r="H114" s="219">
        <v>0</v>
      </c>
      <c r="I114" s="221">
        <f t="shared" si="4"/>
        <v>0</v>
      </c>
      <c r="J114" s="219">
        <v>0</v>
      </c>
      <c r="K114" s="222">
        <f t="shared" si="5"/>
        <v>0</v>
      </c>
    </row>
    <row r="115" spans="1:11" s="40" customFormat="1" ht="12.75" x14ac:dyDescent="0.2">
      <c r="A115" s="36">
        <v>44477</v>
      </c>
      <c r="B115" s="37" t="s">
        <v>233</v>
      </c>
      <c r="C115" s="38" t="s">
        <v>241</v>
      </c>
      <c r="D115" s="39" t="s">
        <v>242</v>
      </c>
      <c r="E115" s="218">
        <v>201.17</v>
      </c>
      <c r="F115" s="219">
        <v>74</v>
      </c>
      <c r="G115" s="220">
        <f t="shared" si="6"/>
        <v>14886.58</v>
      </c>
      <c r="H115" s="219">
        <v>33</v>
      </c>
      <c r="I115" s="221">
        <f t="shared" si="4"/>
        <v>6638.61</v>
      </c>
      <c r="J115" s="219">
        <v>15</v>
      </c>
      <c r="K115" s="222">
        <f t="shared" si="5"/>
        <v>3017.5499999999997</v>
      </c>
    </row>
    <row r="116" spans="1:11" s="40" customFormat="1" ht="12.75" x14ac:dyDescent="0.2">
      <c r="A116" s="36">
        <v>44487</v>
      </c>
      <c r="B116" s="37" t="s">
        <v>28</v>
      </c>
      <c r="C116" s="38" t="s">
        <v>740</v>
      </c>
      <c r="D116" s="39" t="s">
        <v>244</v>
      </c>
      <c r="E116" s="218">
        <v>219.06</v>
      </c>
      <c r="F116" s="219">
        <v>19</v>
      </c>
      <c r="G116" s="220">
        <f t="shared" si="6"/>
        <v>4162.1400000000003</v>
      </c>
      <c r="H116" s="219">
        <v>12</v>
      </c>
      <c r="I116" s="221">
        <f t="shared" si="4"/>
        <v>2628.7200000000003</v>
      </c>
      <c r="J116" s="219">
        <v>9</v>
      </c>
      <c r="K116" s="222">
        <f t="shared" si="5"/>
        <v>1971.54</v>
      </c>
    </row>
    <row r="117" spans="1:11" s="40" customFormat="1" ht="12.75" x14ac:dyDescent="0.2">
      <c r="A117" s="36">
        <v>44273</v>
      </c>
      <c r="B117" s="37" t="s">
        <v>28</v>
      </c>
      <c r="C117" s="38" t="s">
        <v>243</v>
      </c>
      <c r="D117" s="39" t="s">
        <v>246</v>
      </c>
      <c r="E117" s="218">
        <v>346.92</v>
      </c>
      <c r="F117" s="219">
        <v>4</v>
      </c>
      <c r="G117" s="220">
        <f t="shared" si="6"/>
        <v>1387.68</v>
      </c>
      <c r="H117" s="219">
        <v>4</v>
      </c>
      <c r="I117" s="221">
        <f t="shared" si="4"/>
        <v>1387.68</v>
      </c>
      <c r="J117" s="219">
        <v>4</v>
      </c>
      <c r="K117" s="222">
        <f t="shared" si="5"/>
        <v>1387.68</v>
      </c>
    </row>
    <row r="118" spans="1:11" s="40" customFormat="1" ht="12.75" x14ac:dyDescent="0.2">
      <c r="A118" s="36">
        <v>44364</v>
      </c>
      <c r="B118" s="37" t="s">
        <v>28</v>
      </c>
      <c r="C118" s="38" t="s">
        <v>245</v>
      </c>
      <c r="D118" s="39" t="s">
        <v>249</v>
      </c>
      <c r="E118" s="218">
        <v>111.08</v>
      </c>
      <c r="F118" s="219">
        <v>10</v>
      </c>
      <c r="G118" s="220">
        <f t="shared" si="6"/>
        <v>1110.8</v>
      </c>
      <c r="H118" s="219">
        <v>10</v>
      </c>
      <c r="I118" s="221">
        <f t="shared" si="4"/>
        <v>1110.8</v>
      </c>
      <c r="J118" s="219">
        <v>10</v>
      </c>
      <c r="K118" s="222">
        <f t="shared" si="5"/>
        <v>1110.8</v>
      </c>
    </row>
    <row r="119" spans="1:11" s="40" customFormat="1" ht="12.75" x14ac:dyDescent="0.2">
      <c r="A119" s="36">
        <v>43895</v>
      </c>
      <c r="B119" s="37" t="s">
        <v>62</v>
      </c>
      <c r="C119" s="38" t="s">
        <v>248</v>
      </c>
      <c r="D119" s="39" t="s">
        <v>251</v>
      </c>
      <c r="E119" s="218">
        <v>820.1</v>
      </c>
      <c r="F119" s="219">
        <v>0</v>
      </c>
      <c r="G119" s="220">
        <f t="shared" si="6"/>
        <v>0</v>
      </c>
      <c r="H119" s="219">
        <v>0</v>
      </c>
      <c r="I119" s="221">
        <f t="shared" si="4"/>
        <v>0</v>
      </c>
      <c r="J119" s="219">
        <v>0</v>
      </c>
      <c r="K119" s="222">
        <f t="shared" si="5"/>
        <v>0</v>
      </c>
    </row>
    <row r="120" spans="1:11" s="40" customFormat="1" ht="12.75" x14ac:dyDescent="0.2">
      <c r="A120" s="36">
        <v>44477</v>
      </c>
      <c r="B120" s="37" t="s">
        <v>62</v>
      </c>
      <c r="C120" s="38" t="s">
        <v>250</v>
      </c>
      <c r="D120" s="39" t="s">
        <v>253</v>
      </c>
      <c r="E120" s="218">
        <v>944</v>
      </c>
      <c r="F120" s="219">
        <v>2</v>
      </c>
      <c r="G120" s="220">
        <f t="shared" si="6"/>
        <v>1888</v>
      </c>
      <c r="H120" s="219">
        <v>0</v>
      </c>
      <c r="I120" s="221">
        <f t="shared" si="4"/>
        <v>0</v>
      </c>
      <c r="J120" s="219">
        <v>0</v>
      </c>
      <c r="K120" s="222">
        <f t="shared" si="5"/>
        <v>0</v>
      </c>
    </row>
    <row r="121" spans="1:11" s="40" customFormat="1" ht="12.75" x14ac:dyDescent="0.2">
      <c r="A121" s="36">
        <v>43895</v>
      </c>
      <c r="B121" s="37" t="s">
        <v>62</v>
      </c>
      <c r="C121" s="38" t="s">
        <v>252</v>
      </c>
      <c r="D121" s="39" t="s">
        <v>255</v>
      </c>
      <c r="E121" s="218">
        <v>458.666</v>
      </c>
      <c r="F121" s="219">
        <v>0</v>
      </c>
      <c r="G121" s="220">
        <f t="shared" si="6"/>
        <v>0</v>
      </c>
      <c r="H121" s="219">
        <v>0</v>
      </c>
      <c r="I121" s="221">
        <f t="shared" si="4"/>
        <v>0</v>
      </c>
      <c r="J121" s="219">
        <v>0</v>
      </c>
      <c r="K121" s="222">
        <f t="shared" si="5"/>
        <v>0</v>
      </c>
    </row>
    <row r="122" spans="1:11" s="40" customFormat="1" ht="12.75" x14ac:dyDescent="0.2">
      <c r="A122" s="36">
        <v>43746</v>
      </c>
      <c r="B122" s="37" t="s">
        <v>247</v>
      </c>
      <c r="C122" s="38" t="s">
        <v>254</v>
      </c>
      <c r="D122" s="39" t="s">
        <v>257</v>
      </c>
      <c r="E122" s="218">
        <v>489.7</v>
      </c>
      <c r="F122" s="219">
        <v>0</v>
      </c>
      <c r="G122" s="220">
        <f t="shared" si="6"/>
        <v>0</v>
      </c>
      <c r="H122" s="219">
        <v>0</v>
      </c>
      <c r="I122" s="221">
        <f t="shared" si="4"/>
        <v>0</v>
      </c>
      <c r="J122" s="219">
        <v>0</v>
      </c>
      <c r="K122" s="222">
        <f t="shared" si="5"/>
        <v>0</v>
      </c>
    </row>
    <row r="123" spans="1:11" s="40" customFormat="1" ht="12.75" x14ac:dyDescent="0.2">
      <c r="A123" s="36">
        <v>43895</v>
      </c>
      <c r="B123" s="37" t="s">
        <v>62</v>
      </c>
      <c r="C123" s="38" t="s">
        <v>256</v>
      </c>
      <c r="D123" s="39" t="s">
        <v>259</v>
      </c>
      <c r="E123" s="218">
        <v>168.15</v>
      </c>
      <c r="F123" s="219">
        <v>0</v>
      </c>
      <c r="G123" s="220">
        <f t="shared" si="6"/>
        <v>0</v>
      </c>
      <c r="H123" s="219">
        <v>0</v>
      </c>
      <c r="I123" s="221">
        <f t="shared" si="4"/>
        <v>0</v>
      </c>
      <c r="J123" s="219">
        <v>0</v>
      </c>
      <c r="K123" s="222">
        <f t="shared" si="5"/>
        <v>0</v>
      </c>
    </row>
    <row r="124" spans="1:11" s="40" customFormat="1" ht="12.75" x14ac:dyDescent="0.2">
      <c r="A124" s="36">
        <v>44273</v>
      </c>
      <c r="B124" s="37" t="s">
        <v>62</v>
      </c>
      <c r="C124" s="38" t="s">
        <v>258</v>
      </c>
      <c r="D124" s="39" t="s">
        <v>261</v>
      </c>
      <c r="E124" s="218">
        <v>627.76</v>
      </c>
      <c r="F124" s="219">
        <v>19</v>
      </c>
      <c r="G124" s="220">
        <f t="shared" si="6"/>
        <v>11927.44</v>
      </c>
      <c r="H124" s="219">
        <v>19</v>
      </c>
      <c r="I124" s="221">
        <f t="shared" si="4"/>
        <v>11927.44</v>
      </c>
      <c r="J124" s="219">
        <v>19</v>
      </c>
      <c r="K124" s="222">
        <f t="shared" si="5"/>
        <v>11927.44</v>
      </c>
    </row>
    <row r="125" spans="1:11" s="40" customFormat="1" ht="12.75" x14ac:dyDescent="0.2">
      <c r="A125" s="36">
        <v>44265</v>
      </c>
      <c r="B125" s="37" t="s">
        <v>67</v>
      </c>
      <c r="C125" s="38" t="s">
        <v>260</v>
      </c>
      <c r="D125" s="39" t="s">
        <v>263</v>
      </c>
      <c r="E125" s="218">
        <v>7.17</v>
      </c>
      <c r="F125" s="219">
        <v>0</v>
      </c>
      <c r="G125" s="220">
        <f t="shared" si="6"/>
        <v>0</v>
      </c>
      <c r="H125" s="219">
        <v>0</v>
      </c>
      <c r="I125" s="221">
        <f t="shared" si="4"/>
        <v>0</v>
      </c>
      <c r="J125" s="219">
        <v>0</v>
      </c>
      <c r="K125" s="222">
        <f t="shared" si="5"/>
        <v>0</v>
      </c>
    </row>
    <row r="126" spans="1:11" s="40" customFormat="1" ht="12.75" x14ac:dyDescent="0.2">
      <c r="A126" s="36">
        <v>44477</v>
      </c>
      <c r="B126" s="37" t="s">
        <v>67</v>
      </c>
      <c r="C126" s="38" t="s">
        <v>262</v>
      </c>
      <c r="D126" s="39" t="s">
        <v>263</v>
      </c>
      <c r="E126" s="218">
        <v>5.17</v>
      </c>
      <c r="F126" s="219">
        <v>242</v>
      </c>
      <c r="G126" s="220">
        <f t="shared" si="6"/>
        <v>1251.1399999999999</v>
      </c>
      <c r="H126" s="219">
        <v>80</v>
      </c>
      <c r="I126" s="221">
        <f t="shared" si="4"/>
        <v>413.6</v>
      </c>
      <c r="J126" s="219">
        <v>80</v>
      </c>
      <c r="K126" s="222">
        <f t="shared" si="5"/>
        <v>413.6</v>
      </c>
    </row>
    <row r="127" spans="1:11" s="40" customFormat="1" ht="12.75" x14ac:dyDescent="0.2">
      <c r="A127" s="36">
        <v>44265</v>
      </c>
      <c r="B127" s="37" t="s">
        <v>67</v>
      </c>
      <c r="C127" s="38" t="s">
        <v>264</v>
      </c>
      <c r="D127" s="39" t="s">
        <v>266</v>
      </c>
      <c r="E127" s="218">
        <v>6.6666666667000003</v>
      </c>
      <c r="F127" s="219">
        <v>6</v>
      </c>
      <c r="G127" s="220">
        <f t="shared" si="6"/>
        <v>40.000000000200004</v>
      </c>
      <c r="H127" s="219">
        <v>7</v>
      </c>
      <c r="I127" s="221">
        <f t="shared" si="4"/>
        <v>46.666666666899999</v>
      </c>
      <c r="J127" s="219">
        <v>6</v>
      </c>
      <c r="K127" s="222">
        <f t="shared" si="5"/>
        <v>40.000000000200004</v>
      </c>
    </row>
    <row r="128" spans="1:11" s="40" customFormat="1" ht="12.75" x14ac:dyDescent="0.2">
      <c r="A128" s="36">
        <v>43895</v>
      </c>
      <c r="B128" s="37" t="s">
        <v>67</v>
      </c>
      <c r="C128" s="38" t="s">
        <v>265</v>
      </c>
      <c r="D128" s="39" t="s">
        <v>268</v>
      </c>
      <c r="E128" s="218">
        <v>6.6666667000000004</v>
      </c>
      <c r="F128" s="219">
        <v>8</v>
      </c>
      <c r="G128" s="220">
        <f t="shared" si="6"/>
        <v>53.333333600000003</v>
      </c>
      <c r="H128" s="219">
        <v>8</v>
      </c>
      <c r="I128" s="221">
        <f t="shared" si="4"/>
        <v>53.333333600000003</v>
      </c>
      <c r="J128" s="219">
        <v>8</v>
      </c>
      <c r="K128" s="222">
        <f t="shared" si="5"/>
        <v>53.333333600000003</v>
      </c>
    </row>
    <row r="129" spans="1:11" s="40" customFormat="1" ht="12.75" x14ac:dyDescent="0.2">
      <c r="A129" s="36">
        <v>44364</v>
      </c>
      <c r="B129" s="37" t="s">
        <v>67</v>
      </c>
      <c r="C129" s="38" t="s">
        <v>267</v>
      </c>
      <c r="D129" s="39" t="s">
        <v>271</v>
      </c>
      <c r="E129" s="218">
        <v>3.75</v>
      </c>
      <c r="F129" s="219">
        <v>0</v>
      </c>
      <c r="G129" s="220">
        <f t="shared" si="6"/>
        <v>0</v>
      </c>
      <c r="H129" s="219">
        <v>0</v>
      </c>
      <c r="I129" s="221">
        <f t="shared" si="4"/>
        <v>0</v>
      </c>
      <c r="J129" s="219">
        <v>0</v>
      </c>
      <c r="K129" s="222">
        <f t="shared" si="5"/>
        <v>0</v>
      </c>
    </row>
    <row r="130" spans="1:11" s="40" customFormat="1" ht="12.75" x14ac:dyDescent="0.2">
      <c r="A130" s="36">
        <v>44265</v>
      </c>
      <c r="B130" s="37" t="s">
        <v>67</v>
      </c>
      <c r="C130" s="38" t="s">
        <v>270</v>
      </c>
      <c r="D130" s="39" t="s">
        <v>273</v>
      </c>
      <c r="E130" s="218">
        <v>24.78</v>
      </c>
      <c r="F130" s="219">
        <v>0</v>
      </c>
      <c r="G130" s="220">
        <f t="shared" si="6"/>
        <v>0</v>
      </c>
      <c r="H130" s="219">
        <v>0</v>
      </c>
      <c r="I130" s="221">
        <f t="shared" si="4"/>
        <v>0</v>
      </c>
      <c r="J130" s="219">
        <v>0</v>
      </c>
      <c r="K130" s="222">
        <f t="shared" si="5"/>
        <v>0</v>
      </c>
    </row>
    <row r="131" spans="1:11" s="40" customFormat="1" ht="12.75" x14ac:dyDescent="0.2">
      <c r="A131" s="36">
        <v>44364</v>
      </c>
      <c r="B131" s="37" t="s">
        <v>67</v>
      </c>
      <c r="C131" s="38" t="s">
        <v>272</v>
      </c>
      <c r="D131" s="39" t="s">
        <v>569</v>
      </c>
      <c r="E131" s="218">
        <v>23</v>
      </c>
      <c r="F131" s="219">
        <v>23</v>
      </c>
      <c r="G131" s="220">
        <f t="shared" si="6"/>
        <v>529</v>
      </c>
      <c r="H131" s="219">
        <v>24</v>
      </c>
      <c r="I131" s="221">
        <f t="shared" si="4"/>
        <v>552</v>
      </c>
      <c r="J131" s="219">
        <v>23</v>
      </c>
      <c r="K131" s="222">
        <f t="shared" si="5"/>
        <v>529</v>
      </c>
    </row>
    <row r="132" spans="1:11" s="40" customFormat="1" ht="12.75" x14ac:dyDescent="0.2">
      <c r="A132" s="36">
        <v>44477</v>
      </c>
      <c r="B132" s="37" t="s">
        <v>67</v>
      </c>
      <c r="C132" s="38" t="s">
        <v>274</v>
      </c>
      <c r="D132" s="39" t="s">
        <v>277</v>
      </c>
      <c r="E132" s="218">
        <v>265</v>
      </c>
      <c r="F132" s="219">
        <v>12</v>
      </c>
      <c r="G132" s="220">
        <f t="shared" si="6"/>
        <v>3180</v>
      </c>
      <c r="H132" s="219">
        <v>0</v>
      </c>
      <c r="I132" s="221">
        <f t="shared" si="4"/>
        <v>0</v>
      </c>
      <c r="J132" s="219">
        <v>0</v>
      </c>
      <c r="K132" s="222">
        <f t="shared" si="5"/>
        <v>0</v>
      </c>
    </row>
    <row r="133" spans="1:11" s="40" customFormat="1" ht="12.75" x14ac:dyDescent="0.2">
      <c r="A133" s="36">
        <v>44123</v>
      </c>
      <c r="B133" s="37" t="s">
        <v>28</v>
      </c>
      <c r="C133" s="38" t="s">
        <v>276</v>
      </c>
      <c r="D133" s="39" t="s">
        <v>280</v>
      </c>
      <c r="E133" s="218">
        <v>542.79999999999995</v>
      </c>
      <c r="F133" s="219">
        <v>3</v>
      </c>
      <c r="G133" s="220">
        <f t="shared" si="6"/>
        <v>1628.3999999999999</v>
      </c>
      <c r="H133" s="219">
        <v>3</v>
      </c>
      <c r="I133" s="221">
        <f t="shared" si="4"/>
        <v>1628.3999999999999</v>
      </c>
      <c r="J133" s="219">
        <v>3</v>
      </c>
      <c r="K133" s="222">
        <f t="shared" si="5"/>
        <v>1628.3999999999999</v>
      </c>
    </row>
    <row r="134" spans="1:11" s="40" customFormat="1" ht="12.75" x14ac:dyDescent="0.2">
      <c r="A134" s="36">
        <v>43746</v>
      </c>
      <c r="B134" s="37" t="s">
        <v>269</v>
      </c>
      <c r="C134" s="38" t="s">
        <v>279</v>
      </c>
      <c r="D134" s="39" t="s">
        <v>282</v>
      </c>
      <c r="E134" s="42">
        <v>413</v>
      </c>
      <c r="F134" s="219">
        <v>0</v>
      </c>
      <c r="G134" s="220">
        <f t="shared" si="6"/>
        <v>0</v>
      </c>
      <c r="H134" s="219">
        <v>0</v>
      </c>
      <c r="I134" s="221">
        <f t="shared" si="4"/>
        <v>0</v>
      </c>
      <c r="J134" s="219">
        <v>0</v>
      </c>
      <c r="K134" s="222">
        <f t="shared" si="5"/>
        <v>0</v>
      </c>
    </row>
    <row r="135" spans="1:11" s="40" customFormat="1" ht="12.75" x14ac:dyDescent="0.2">
      <c r="A135" s="36">
        <v>43895</v>
      </c>
      <c r="B135" s="37" t="s">
        <v>67</v>
      </c>
      <c r="C135" s="38" t="s">
        <v>281</v>
      </c>
      <c r="D135" s="39" t="s">
        <v>284</v>
      </c>
      <c r="E135" s="223">
        <v>11.8</v>
      </c>
      <c r="F135" s="219">
        <v>34</v>
      </c>
      <c r="G135" s="220">
        <f t="shared" si="6"/>
        <v>401.20000000000005</v>
      </c>
      <c r="H135" s="219">
        <v>34</v>
      </c>
      <c r="I135" s="221">
        <f t="shared" si="4"/>
        <v>401.20000000000005</v>
      </c>
      <c r="J135" s="219">
        <v>34</v>
      </c>
      <c r="K135" s="222">
        <f t="shared" si="5"/>
        <v>401.20000000000005</v>
      </c>
    </row>
    <row r="136" spans="1:11" s="40" customFormat="1" ht="12.75" x14ac:dyDescent="0.2">
      <c r="A136" s="36">
        <v>43746</v>
      </c>
      <c r="B136" s="37" t="s">
        <v>247</v>
      </c>
      <c r="C136" s="38" t="s">
        <v>283</v>
      </c>
      <c r="D136" s="39" t="s">
        <v>286</v>
      </c>
      <c r="E136" s="218">
        <v>430.7</v>
      </c>
      <c r="F136" s="219">
        <v>0</v>
      </c>
      <c r="G136" s="220">
        <f t="shared" si="6"/>
        <v>0</v>
      </c>
      <c r="H136" s="219">
        <v>0</v>
      </c>
      <c r="I136" s="221">
        <f t="shared" si="4"/>
        <v>0</v>
      </c>
      <c r="J136" s="219">
        <v>0</v>
      </c>
      <c r="K136" s="222">
        <f t="shared" si="5"/>
        <v>0</v>
      </c>
    </row>
    <row r="137" spans="1:11" s="40" customFormat="1" ht="12.75" x14ac:dyDescent="0.2">
      <c r="A137" s="36">
        <v>44123</v>
      </c>
      <c r="B137" s="37" t="s">
        <v>28</v>
      </c>
      <c r="C137" s="38" t="s">
        <v>285</v>
      </c>
      <c r="D137" s="39" t="s">
        <v>288</v>
      </c>
      <c r="E137" s="218">
        <v>276.12</v>
      </c>
      <c r="F137" s="219">
        <v>0</v>
      </c>
      <c r="G137" s="220">
        <f t="shared" si="6"/>
        <v>0</v>
      </c>
      <c r="H137" s="219">
        <v>0</v>
      </c>
      <c r="I137" s="221">
        <f t="shared" si="4"/>
        <v>0</v>
      </c>
      <c r="J137" s="219">
        <v>0</v>
      </c>
      <c r="K137" s="222">
        <f t="shared" si="5"/>
        <v>0</v>
      </c>
    </row>
    <row r="138" spans="1:11" s="40" customFormat="1" ht="12.75" x14ac:dyDescent="0.2">
      <c r="A138" s="36">
        <v>44000</v>
      </c>
      <c r="B138" s="37" t="s">
        <v>278</v>
      </c>
      <c r="C138" s="38" t="s">
        <v>287</v>
      </c>
      <c r="D138" s="41" t="s">
        <v>290</v>
      </c>
      <c r="E138" s="223">
        <v>253.7</v>
      </c>
      <c r="F138" s="219">
        <v>0</v>
      </c>
      <c r="G138" s="220">
        <f t="shared" si="6"/>
        <v>0</v>
      </c>
      <c r="H138" s="219">
        <v>0</v>
      </c>
      <c r="I138" s="221">
        <f t="shared" si="4"/>
        <v>0</v>
      </c>
      <c r="J138" s="219">
        <v>0</v>
      </c>
      <c r="K138" s="222">
        <f t="shared" si="5"/>
        <v>0</v>
      </c>
    </row>
    <row r="139" spans="1:11" s="40" customFormat="1" ht="12.75" x14ac:dyDescent="0.2">
      <c r="A139" s="36">
        <v>44477</v>
      </c>
      <c r="B139" s="37" t="s">
        <v>67</v>
      </c>
      <c r="C139" s="38" t="s">
        <v>289</v>
      </c>
      <c r="D139" s="39" t="s">
        <v>741</v>
      </c>
      <c r="E139" s="223">
        <v>498</v>
      </c>
      <c r="F139" s="219">
        <v>0</v>
      </c>
      <c r="G139" s="220">
        <f t="shared" si="6"/>
        <v>0</v>
      </c>
      <c r="H139" s="219">
        <v>0</v>
      </c>
      <c r="I139" s="221">
        <f t="shared" si="4"/>
        <v>0</v>
      </c>
      <c r="J139" s="219">
        <v>0</v>
      </c>
      <c r="K139" s="222">
        <f t="shared" si="5"/>
        <v>0</v>
      </c>
    </row>
    <row r="140" spans="1:11" s="40" customFormat="1" ht="12.75" x14ac:dyDescent="0.2">
      <c r="A140" s="158">
        <v>43909</v>
      </c>
      <c r="B140" s="37" t="s">
        <v>25</v>
      </c>
      <c r="C140" s="38" t="s">
        <v>291</v>
      </c>
      <c r="D140" s="39" t="s">
        <v>293</v>
      </c>
      <c r="E140" s="218">
        <v>388.7</v>
      </c>
      <c r="F140" s="219">
        <v>0</v>
      </c>
      <c r="G140" s="220">
        <f t="shared" si="6"/>
        <v>0</v>
      </c>
      <c r="H140" s="219">
        <v>0</v>
      </c>
      <c r="I140" s="221">
        <f t="shared" si="4"/>
        <v>0</v>
      </c>
      <c r="J140" s="219">
        <v>0</v>
      </c>
      <c r="K140" s="222">
        <f t="shared" si="5"/>
        <v>0</v>
      </c>
    </row>
    <row r="141" spans="1:11" s="40" customFormat="1" ht="12.75" x14ac:dyDescent="0.2">
      <c r="A141" s="158">
        <v>43909</v>
      </c>
      <c r="B141" s="37" t="s">
        <v>25</v>
      </c>
      <c r="C141" s="38" t="s">
        <v>292</v>
      </c>
      <c r="D141" s="39" t="s">
        <v>295</v>
      </c>
      <c r="E141" s="218">
        <v>383.5</v>
      </c>
      <c r="F141" s="219">
        <v>1</v>
      </c>
      <c r="G141" s="220">
        <f t="shared" si="6"/>
        <v>383.5</v>
      </c>
      <c r="H141" s="219">
        <v>1</v>
      </c>
      <c r="I141" s="221">
        <f t="shared" si="4"/>
        <v>383.5</v>
      </c>
      <c r="J141" s="219">
        <v>1</v>
      </c>
      <c r="K141" s="222">
        <f t="shared" si="5"/>
        <v>383.5</v>
      </c>
    </row>
    <row r="142" spans="1:11" s="40" customFormat="1" ht="12.75" x14ac:dyDescent="0.2">
      <c r="A142" s="158">
        <v>43895</v>
      </c>
      <c r="B142" s="37" t="s">
        <v>67</v>
      </c>
      <c r="C142" s="38" t="s">
        <v>294</v>
      </c>
      <c r="D142" s="39" t="s">
        <v>297</v>
      </c>
      <c r="E142" s="218">
        <v>64.900000000000006</v>
      </c>
      <c r="F142" s="219">
        <v>0</v>
      </c>
      <c r="G142" s="220">
        <f t="shared" si="6"/>
        <v>0</v>
      </c>
      <c r="H142" s="219">
        <v>0</v>
      </c>
      <c r="I142" s="221">
        <f t="shared" ref="I142:I205" si="7">E142*H142</f>
        <v>0</v>
      </c>
      <c r="J142" s="219">
        <v>0</v>
      </c>
      <c r="K142" s="222">
        <f t="shared" ref="K142:K205" si="8">E142*J142</f>
        <v>0</v>
      </c>
    </row>
    <row r="143" spans="1:11" s="40" customFormat="1" ht="12.75" x14ac:dyDescent="0.2">
      <c r="A143" s="158">
        <v>43909</v>
      </c>
      <c r="B143" s="37" t="s">
        <v>25</v>
      </c>
      <c r="C143" s="38" t="s">
        <v>296</v>
      </c>
      <c r="D143" s="39" t="s">
        <v>299</v>
      </c>
      <c r="E143" s="218">
        <v>419.89999999999992</v>
      </c>
      <c r="F143" s="219">
        <v>1</v>
      </c>
      <c r="G143" s="220">
        <f t="shared" si="6"/>
        <v>419.89999999999992</v>
      </c>
      <c r="H143" s="219">
        <v>1</v>
      </c>
      <c r="I143" s="221">
        <f t="shared" si="7"/>
        <v>419.89999999999992</v>
      </c>
      <c r="J143" s="219">
        <v>1</v>
      </c>
      <c r="K143" s="222">
        <f t="shared" si="8"/>
        <v>419.89999999999992</v>
      </c>
    </row>
    <row r="144" spans="1:11" s="40" customFormat="1" ht="12.75" x14ac:dyDescent="0.2">
      <c r="A144" s="158">
        <v>44364</v>
      </c>
      <c r="B144" s="37" t="s">
        <v>67</v>
      </c>
      <c r="C144" s="38" t="s">
        <v>298</v>
      </c>
      <c r="D144" s="39" t="s">
        <v>570</v>
      </c>
      <c r="E144" s="218">
        <v>24.4</v>
      </c>
      <c r="F144" s="219">
        <v>60</v>
      </c>
      <c r="G144" s="220">
        <f t="shared" si="6"/>
        <v>1464</v>
      </c>
      <c r="H144" s="219">
        <v>60</v>
      </c>
      <c r="I144" s="221">
        <f t="shared" si="7"/>
        <v>1464</v>
      </c>
      <c r="J144" s="219">
        <v>60</v>
      </c>
      <c r="K144" s="222">
        <f t="shared" si="8"/>
        <v>1464</v>
      </c>
    </row>
    <row r="145" spans="1:11" s="40" customFormat="1" ht="12.75" x14ac:dyDescent="0.2">
      <c r="A145" s="158">
        <v>44265</v>
      </c>
      <c r="B145" s="37" t="s">
        <v>67</v>
      </c>
      <c r="C145" s="38" t="s">
        <v>300</v>
      </c>
      <c r="D145" s="39" t="s">
        <v>303</v>
      </c>
      <c r="E145" s="223">
        <v>43</v>
      </c>
      <c r="F145" s="219">
        <v>0</v>
      </c>
      <c r="G145" s="220">
        <f t="shared" si="6"/>
        <v>0</v>
      </c>
      <c r="H145" s="219">
        <v>2</v>
      </c>
      <c r="I145" s="221">
        <f t="shared" si="7"/>
        <v>86</v>
      </c>
      <c r="J145" s="219">
        <v>0</v>
      </c>
      <c r="K145" s="222">
        <f t="shared" si="8"/>
        <v>0</v>
      </c>
    </row>
    <row r="146" spans="1:11" s="40" customFormat="1" ht="12.75" x14ac:dyDescent="0.2">
      <c r="A146" s="158">
        <v>43909</v>
      </c>
      <c r="B146" s="37" t="s">
        <v>25</v>
      </c>
      <c r="C146" s="38" t="s">
        <v>302</v>
      </c>
      <c r="D146" s="39" t="s">
        <v>305</v>
      </c>
      <c r="E146" s="218">
        <v>42.25</v>
      </c>
      <c r="F146" s="219">
        <v>9</v>
      </c>
      <c r="G146" s="220">
        <f t="shared" si="6"/>
        <v>380.25</v>
      </c>
      <c r="H146" s="219">
        <v>19</v>
      </c>
      <c r="I146" s="221">
        <f t="shared" si="7"/>
        <v>802.75</v>
      </c>
      <c r="J146" s="219">
        <v>12</v>
      </c>
      <c r="K146" s="222">
        <f t="shared" si="8"/>
        <v>507</v>
      </c>
    </row>
    <row r="147" spans="1:11" s="40" customFormat="1" ht="12.75" x14ac:dyDescent="0.2">
      <c r="A147" s="158">
        <v>43622</v>
      </c>
      <c r="B147" s="37" t="s">
        <v>31</v>
      </c>
      <c r="C147" s="38" t="s">
        <v>304</v>
      </c>
      <c r="D147" s="39" t="s">
        <v>307</v>
      </c>
      <c r="E147" s="223">
        <v>1939.61</v>
      </c>
      <c r="F147" s="219">
        <v>0</v>
      </c>
      <c r="G147" s="220">
        <f t="shared" si="6"/>
        <v>0</v>
      </c>
      <c r="H147" s="219">
        <v>0</v>
      </c>
      <c r="I147" s="221">
        <f t="shared" si="7"/>
        <v>0</v>
      </c>
      <c r="J147" s="219">
        <v>0</v>
      </c>
      <c r="K147" s="222">
        <f t="shared" si="8"/>
        <v>0</v>
      </c>
    </row>
    <row r="148" spans="1:11" s="40" customFormat="1" ht="12.75" x14ac:dyDescent="0.2">
      <c r="A148" s="158">
        <v>43712</v>
      </c>
      <c r="B148" s="37" t="s">
        <v>28</v>
      </c>
      <c r="C148" s="38" t="s">
        <v>306</v>
      </c>
      <c r="D148" s="39" t="s">
        <v>309</v>
      </c>
      <c r="E148" s="223">
        <v>124.37</v>
      </c>
      <c r="F148" s="219">
        <v>0</v>
      </c>
      <c r="G148" s="220">
        <f t="shared" si="6"/>
        <v>0</v>
      </c>
      <c r="H148" s="219">
        <v>0</v>
      </c>
      <c r="I148" s="221">
        <f t="shared" si="7"/>
        <v>0</v>
      </c>
      <c r="J148" s="219">
        <v>0</v>
      </c>
      <c r="K148" s="222">
        <f t="shared" si="8"/>
        <v>0</v>
      </c>
    </row>
    <row r="149" spans="1:11" s="40" customFormat="1" ht="12.75" x14ac:dyDescent="0.2">
      <c r="A149" s="158">
        <v>43909</v>
      </c>
      <c r="B149" s="37" t="s">
        <v>28</v>
      </c>
      <c r="C149" s="38" t="s">
        <v>308</v>
      </c>
      <c r="D149" s="39" t="s">
        <v>311</v>
      </c>
      <c r="E149" s="218">
        <v>88.5</v>
      </c>
      <c r="F149" s="219">
        <v>6</v>
      </c>
      <c r="G149" s="220">
        <f t="shared" si="6"/>
        <v>531</v>
      </c>
      <c r="H149" s="219">
        <v>7</v>
      </c>
      <c r="I149" s="221">
        <f t="shared" si="7"/>
        <v>619.5</v>
      </c>
      <c r="J149" s="219">
        <v>6</v>
      </c>
      <c r="K149" s="222">
        <f t="shared" si="8"/>
        <v>531</v>
      </c>
    </row>
    <row r="150" spans="1:11" s="40" customFormat="1" ht="12.75" x14ac:dyDescent="0.2">
      <c r="A150" s="158">
        <v>43895</v>
      </c>
      <c r="B150" s="37" t="s">
        <v>28</v>
      </c>
      <c r="C150" s="38" t="s">
        <v>310</v>
      </c>
      <c r="D150" s="39" t="s">
        <v>313</v>
      </c>
      <c r="E150" s="218">
        <v>265.5</v>
      </c>
      <c r="F150" s="219">
        <v>0</v>
      </c>
      <c r="G150" s="220">
        <f t="shared" si="6"/>
        <v>0</v>
      </c>
      <c r="H150" s="219">
        <v>0</v>
      </c>
      <c r="I150" s="221">
        <f t="shared" si="7"/>
        <v>0</v>
      </c>
      <c r="J150" s="219">
        <v>0</v>
      </c>
      <c r="K150" s="222">
        <f t="shared" si="8"/>
        <v>0</v>
      </c>
    </row>
    <row r="151" spans="1:11" s="40" customFormat="1" ht="12.75" x14ac:dyDescent="0.2">
      <c r="A151" s="158">
        <v>43909</v>
      </c>
      <c r="B151" s="37" t="s">
        <v>28</v>
      </c>
      <c r="C151" s="38" t="s">
        <v>312</v>
      </c>
      <c r="D151" s="39" t="s">
        <v>315</v>
      </c>
      <c r="E151" s="218">
        <v>224.2</v>
      </c>
      <c r="F151" s="219">
        <v>0</v>
      </c>
      <c r="G151" s="220">
        <f t="shared" si="6"/>
        <v>0</v>
      </c>
      <c r="H151" s="219">
        <v>2</v>
      </c>
      <c r="I151" s="221">
        <f t="shared" si="7"/>
        <v>448.4</v>
      </c>
      <c r="J151" s="219">
        <v>2</v>
      </c>
      <c r="K151" s="222">
        <f t="shared" si="8"/>
        <v>448.4</v>
      </c>
    </row>
    <row r="152" spans="1:11" s="40" customFormat="1" ht="12.75" x14ac:dyDescent="0.2">
      <c r="A152" s="158">
        <v>43594</v>
      </c>
      <c r="B152" s="37" t="s">
        <v>28</v>
      </c>
      <c r="C152" s="38" t="s">
        <v>314</v>
      </c>
      <c r="D152" s="39" t="s">
        <v>317</v>
      </c>
      <c r="E152" s="218">
        <v>73.75</v>
      </c>
      <c r="F152" s="219">
        <v>7</v>
      </c>
      <c r="G152" s="220">
        <f t="shared" si="6"/>
        <v>516.25</v>
      </c>
      <c r="H152" s="219">
        <v>7</v>
      </c>
      <c r="I152" s="221">
        <f t="shared" si="7"/>
        <v>516.25</v>
      </c>
      <c r="J152" s="219">
        <v>7</v>
      </c>
      <c r="K152" s="222">
        <f t="shared" si="8"/>
        <v>516.25</v>
      </c>
    </row>
    <row r="153" spans="1:11" s="40" customFormat="1" ht="12.75" x14ac:dyDescent="0.2">
      <c r="A153" s="158">
        <v>44123</v>
      </c>
      <c r="B153" s="37" t="s">
        <v>28</v>
      </c>
      <c r="C153" s="38" t="s">
        <v>316</v>
      </c>
      <c r="D153" s="39" t="s">
        <v>320</v>
      </c>
      <c r="E153" s="218">
        <v>98.333333300000007</v>
      </c>
      <c r="F153" s="219">
        <v>25</v>
      </c>
      <c r="G153" s="220">
        <f t="shared" si="6"/>
        <v>2458.3333325000003</v>
      </c>
      <c r="H153" s="219">
        <v>32</v>
      </c>
      <c r="I153" s="221">
        <f t="shared" si="7"/>
        <v>3146.6666656000002</v>
      </c>
      <c r="J153" s="219">
        <v>29</v>
      </c>
      <c r="K153" s="222">
        <f t="shared" si="8"/>
        <v>2851.6666657000001</v>
      </c>
    </row>
    <row r="154" spans="1:11" s="40" customFormat="1" ht="12.75" x14ac:dyDescent="0.2">
      <c r="A154" s="158">
        <v>43563</v>
      </c>
      <c r="B154" s="37" t="s">
        <v>233</v>
      </c>
      <c r="C154" s="38" t="s">
        <v>319</v>
      </c>
      <c r="D154" s="39" t="s">
        <v>322</v>
      </c>
      <c r="E154" s="218">
        <v>3304</v>
      </c>
      <c r="F154" s="219">
        <v>0</v>
      </c>
      <c r="G154" s="220">
        <f t="shared" si="6"/>
        <v>0</v>
      </c>
      <c r="H154" s="219">
        <v>0</v>
      </c>
      <c r="I154" s="221">
        <f t="shared" si="7"/>
        <v>0</v>
      </c>
      <c r="J154" s="219">
        <v>0</v>
      </c>
      <c r="K154" s="222">
        <f t="shared" si="8"/>
        <v>0</v>
      </c>
    </row>
    <row r="155" spans="1:11" s="40" customFormat="1" ht="12.75" x14ac:dyDescent="0.2">
      <c r="A155" s="158">
        <v>43909</v>
      </c>
      <c r="B155" s="37" t="s">
        <v>28</v>
      </c>
      <c r="C155" s="38" t="s">
        <v>321</v>
      </c>
      <c r="D155" s="39" t="s">
        <v>324</v>
      </c>
      <c r="E155" s="218">
        <v>69.62</v>
      </c>
      <c r="F155" s="219">
        <v>0</v>
      </c>
      <c r="G155" s="220">
        <f t="shared" si="6"/>
        <v>0</v>
      </c>
      <c r="H155" s="219">
        <v>0</v>
      </c>
      <c r="I155" s="221">
        <f t="shared" si="7"/>
        <v>0</v>
      </c>
      <c r="J155" s="219">
        <v>0</v>
      </c>
      <c r="K155" s="222">
        <f t="shared" si="8"/>
        <v>0</v>
      </c>
    </row>
    <row r="156" spans="1:11" s="40" customFormat="1" ht="12.75" x14ac:dyDescent="0.2">
      <c r="A156" s="36">
        <v>43663</v>
      </c>
      <c r="B156" s="37" t="s">
        <v>67</v>
      </c>
      <c r="C156" s="38" t="s">
        <v>323</v>
      </c>
      <c r="D156" s="39" t="s">
        <v>326</v>
      </c>
      <c r="E156" s="223">
        <v>39</v>
      </c>
      <c r="F156" s="219">
        <v>2</v>
      </c>
      <c r="G156" s="220">
        <f t="shared" si="6"/>
        <v>78</v>
      </c>
      <c r="H156" s="219">
        <v>2</v>
      </c>
      <c r="I156" s="221">
        <f t="shared" si="7"/>
        <v>78</v>
      </c>
      <c r="J156" s="219">
        <v>2</v>
      </c>
      <c r="K156" s="222">
        <f t="shared" si="8"/>
        <v>78</v>
      </c>
    </row>
    <row r="157" spans="1:11" s="40" customFormat="1" ht="12.75" x14ac:dyDescent="0.2">
      <c r="A157" s="46">
        <v>44123</v>
      </c>
      <c r="B157" s="47" t="s">
        <v>67</v>
      </c>
      <c r="C157" s="38" t="s">
        <v>325</v>
      </c>
      <c r="D157" s="39" t="s">
        <v>328</v>
      </c>
      <c r="E157" s="223">
        <v>200</v>
      </c>
      <c r="F157" s="219">
        <v>2</v>
      </c>
      <c r="G157" s="220">
        <f t="shared" si="6"/>
        <v>400</v>
      </c>
      <c r="H157" s="219">
        <v>2</v>
      </c>
      <c r="I157" s="221">
        <f t="shared" si="7"/>
        <v>400</v>
      </c>
      <c r="J157" s="219">
        <v>2</v>
      </c>
      <c r="K157" s="222">
        <f t="shared" si="8"/>
        <v>400</v>
      </c>
    </row>
    <row r="158" spans="1:11" s="40" customFormat="1" ht="12.75" x14ac:dyDescent="0.2">
      <c r="A158" s="158">
        <v>43895</v>
      </c>
      <c r="B158" s="37" t="s">
        <v>62</v>
      </c>
      <c r="C158" s="38" t="s">
        <v>327</v>
      </c>
      <c r="D158" s="39" t="s">
        <v>330</v>
      </c>
      <c r="E158" s="218">
        <v>312.7</v>
      </c>
      <c r="F158" s="219">
        <v>0</v>
      </c>
      <c r="G158" s="220">
        <f t="shared" si="6"/>
        <v>0</v>
      </c>
      <c r="H158" s="219">
        <v>0</v>
      </c>
      <c r="I158" s="221">
        <f t="shared" si="7"/>
        <v>0</v>
      </c>
      <c r="J158" s="219">
        <v>0</v>
      </c>
      <c r="K158" s="222">
        <f t="shared" si="8"/>
        <v>0</v>
      </c>
    </row>
    <row r="159" spans="1:11" s="40" customFormat="1" ht="12.75" x14ac:dyDescent="0.2">
      <c r="A159" s="48">
        <v>44477</v>
      </c>
      <c r="B159" s="49" t="s">
        <v>318</v>
      </c>
      <c r="C159" s="38" t="s">
        <v>329</v>
      </c>
      <c r="D159" s="50" t="s">
        <v>332</v>
      </c>
      <c r="E159" s="223">
        <v>800</v>
      </c>
      <c r="F159" s="219">
        <v>4</v>
      </c>
      <c r="G159" s="220">
        <f t="shared" si="6"/>
        <v>3200</v>
      </c>
      <c r="H159" s="219">
        <v>0</v>
      </c>
      <c r="I159" s="221">
        <f t="shared" si="7"/>
        <v>0</v>
      </c>
      <c r="J159" s="219">
        <v>0</v>
      </c>
      <c r="K159" s="222">
        <f t="shared" si="8"/>
        <v>0</v>
      </c>
    </row>
    <row r="160" spans="1:11" s="40" customFormat="1" ht="12.75" x14ac:dyDescent="0.2">
      <c r="A160" s="36">
        <v>43622</v>
      </c>
      <c r="B160" s="37" t="s">
        <v>247</v>
      </c>
      <c r="C160" s="38" t="s">
        <v>331</v>
      </c>
      <c r="D160" s="39" t="s">
        <v>334</v>
      </c>
      <c r="E160" s="223">
        <v>118.44</v>
      </c>
      <c r="F160" s="219">
        <v>0</v>
      </c>
      <c r="G160" s="220">
        <f t="shared" si="6"/>
        <v>0</v>
      </c>
      <c r="H160" s="219">
        <v>0</v>
      </c>
      <c r="I160" s="221">
        <f t="shared" si="7"/>
        <v>0</v>
      </c>
      <c r="J160" s="219">
        <v>0</v>
      </c>
      <c r="K160" s="222">
        <f t="shared" si="8"/>
        <v>0</v>
      </c>
    </row>
    <row r="161" spans="1:11" s="40" customFormat="1" ht="12.75" x14ac:dyDescent="0.2">
      <c r="A161" s="36">
        <v>43895</v>
      </c>
      <c r="B161" s="37" t="s">
        <v>62</v>
      </c>
      <c r="C161" s="38" t="s">
        <v>333</v>
      </c>
      <c r="D161" s="39" t="s">
        <v>336</v>
      </c>
      <c r="E161" s="218">
        <v>211.71166667060001</v>
      </c>
      <c r="F161" s="219">
        <v>0</v>
      </c>
      <c r="G161" s="220">
        <f t="shared" si="6"/>
        <v>0</v>
      </c>
      <c r="H161" s="219">
        <v>0</v>
      </c>
      <c r="I161" s="221">
        <f t="shared" si="7"/>
        <v>0</v>
      </c>
      <c r="J161" s="219">
        <v>0</v>
      </c>
      <c r="K161" s="222">
        <f t="shared" si="8"/>
        <v>0</v>
      </c>
    </row>
    <row r="162" spans="1:11" s="40" customFormat="1" ht="12.75" x14ac:dyDescent="0.2">
      <c r="A162" s="36">
        <v>43895</v>
      </c>
      <c r="B162" s="37" t="s">
        <v>62</v>
      </c>
      <c r="C162" s="38" t="s">
        <v>335</v>
      </c>
      <c r="D162" s="39" t="s">
        <v>338</v>
      </c>
      <c r="E162" s="218">
        <v>1168.2</v>
      </c>
      <c r="F162" s="219">
        <v>0</v>
      </c>
      <c r="G162" s="220">
        <f t="shared" si="6"/>
        <v>0</v>
      </c>
      <c r="H162" s="219">
        <v>0</v>
      </c>
      <c r="I162" s="221">
        <f t="shared" si="7"/>
        <v>0</v>
      </c>
      <c r="J162" s="219">
        <v>0</v>
      </c>
      <c r="K162" s="222">
        <f t="shared" si="8"/>
        <v>0</v>
      </c>
    </row>
    <row r="163" spans="1:11" s="40" customFormat="1" ht="12.75" x14ac:dyDescent="0.2">
      <c r="A163" s="36">
        <v>44487</v>
      </c>
      <c r="B163" s="37" t="s">
        <v>34</v>
      </c>
      <c r="C163" s="38" t="s">
        <v>337</v>
      </c>
      <c r="D163" s="39" t="s">
        <v>340</v>
      </c>
      <c r="E163" s="218">
        <v>47.2</v>
      </c>
      <c r="F163" s="219">
        <v>15</v>
      </c>
      <c r="G163" s="220">
        <f t="shared" si="6"/>
        <v>708</v>
      </c>
      <c r="H163" s="219">
        <v>0</v>
      </c>
      <c r="I163" s="221">
        <f t="shared" si="7"/>
        <v>0</v>
      </c>
      <c r="J163" s="219">
        <v>0</v>
      </c>
      <c r="K163" s="222">
        <f t="shared" si="8"/>
        <v>0</v>
      </c>
    </row>
    <row r="164" spans="1:11" s="40" customFormat="1" ht="12.75" x14ac:dyDescent="0.2">
      <c r="A164" s="36">
        <v>43909</v>
      </c>
      <c r="B164" s="37" t="s">
        <v>62</v>
      </c>
      <c r="C164" s="38" t="s">
        <v>339</v>
      </c>
      <c r="D164" s="39" t="s">
        <v>342</v>
      </c>
      <c r="E164" s="218">
        <v>73.16</v>
      </c>
      <c r="F164" s="219">
        <v>0</v>
      </c>
      <c r="G164" s="220">
        <f t="shared" si="6"/>
        <v>0</v>
      </c>
      <c r="H164" s="219">
        <v>0</v>
      </c>
      <c r="I164" s="221">
        <f t="shared" si="7"/>
        <v>0</v>
      </c>
      <c r="J164" s="219">
        <v>0</v>
      </c>
      <c r="K164" s="222">
        <f t="shared" si="8"/>
        <v>0</v>
      </c>
    </row>
    <row r="165" spans="1:11" s="40" customFormat="1" ht="12.75" x14ac:dyDescent="0.2">
      <c r="A165" s="36">
        <v>44123</v>
      </c>
      <c r="B165" s="37" t="s">
        <v>67</v>
      </c>
      <c r="C165" s="38" t="s">
        <v>341</v>
      </c>
      <c r="D165" s="39" t="s">
        <v>344</v>
      </c>
      <c r="E165" s="223">
        <v>47.2</v>
      </c>
      <c r="F165" s="219">
        <v>2</v>
      </c>
      <c r="G165" s="220">
        <f t="shared" si="6"/>
        <v>94.4</v>
      </c>
      <c r="H165" s="219">
        <v>2</v>
      </c>
      <c r="I165" s="221">
        <f t="shared" si="7"/>
        <v>94.4</v>
      </c>
      <c r="J165" s="219">
        <v>2</v>
      </c>
      <c r="K165" s="222">
        <f t="shared" si="8"/>
        <v>94.4</v>
      </c>
    </row>
    <row r="166" spans="1:11" s="40" customFormat="1" ht="12.75" x14ac:dyDescent="0.2">
      <c r="A166" s="36">
        <v>44477</v>
      </c>
      <c r="B166" s="37" t="s">
        <v>67</v>
      </c>
      <c r="C166" s="38" t="s">
        <v>343</v>
      </c>
      <c r="D166" s="39" t="s">
        <v>346</v>
      </c>
      <c r="E166" s="218">
        <v>60</v>
      </c>
      <c r="F166" s="219">
        <v>6</v>
      </c>
      <c r="G166" s="220">
        <f t="shared" si="6"/>
        <v>360</v>
      </c>
      <c r="H166" s="219">
        <v>0</v>
      </c>
      <c r="I166" s="221">
        <f t="shared" si="7"/>
        <v>0</v>
      </c>
      <c r="J166" s="219">
        <v>0</v>
      </c>
      <c r="K166" s="222">
        <f t="shared" si="8"/>
        <v>0</v>
      </c>
    </row>
    <row r="167" spans="1:11" s="40" customFormat="1" ht="12.75" x14ac:dyDescent="0.2">
      <c r="A167" s="36">
        <v>43594</v>
      </c>
      <c r="B167" s="37" t="s">
        <v>62</v>
      </c>
      <c r="C167" s="38" t="s">
        <v>345</v>
      </c>
      <c r="D167" s="39" t="s">
        <v>348</v>
      </c>
      <c r="E167" s="223">
        <v>150.57</v>
      </c>
      <c r="F167" s="219">
        <v>0</v>
      </c>
      <c r="G167" s="220">
        <f t="shared" si="6"/>
        <v>0</v>
      </c>
      <c r="H167" s="219">
        <v>0</v>
      </c>
      <c r="I167" s="221">
        <f t="shared" si="7"/>
        <v>0</v>
      </c>
      <c r="J167" s="219">
        <v>0</v>
      </c>
      <c r="K167" s="222">
        <f t="shared" si="8"/>
        <v>0</v>
      </c>
    </row>
    <row r="168" spans="1:11" s="40" customFormat="1" ht="12.75" x14ac:dyDescent="0.2">
      <c r="A168" s="36">
        <v>43909</v>
      </c>
      <c r="B168" s="37" t="s">
        <v>25</v>
      </c>
      <c r="C168" s="38" t="s">
        <v>347</v>
      </c>
      <c r="D168" s="39" t="s">
        <v>350</v>
      </c>
      <c r="E168" s="218">
        <v>32.5</v>
      </c>
      <c r="F168" s="219">
        <v>10</v>
      </c>
      <c r="G168" s="220">
        <f t="shared" si="6"/>
        <v>325</v>
      </c>
      <c r="H168" s="219">
        <v>10</v>
      </c>
      <c r="I168" s="221">
        <f t="shared" si="7"/>
        <v>325</v>
      </c>
      <c r="J168" s="219">
        <v>10</v>
      </c>
      <c r="K168" s="222">
        <f t="shared" si="8"/>
        <v>325</v>
      </c>
    </row>
    <row r="169" spans="1:11" s="40" customFormat="1" ht="12.75" x14ac:dyDescent="0.2">
      <c r="A169" s="36">
        <v>43889</v>
      </c>
      <c r="B169" s="37" t="s">
        <v>31</v>
      </c>
      <c r="C169" s="38" t="s">
        <v>349</v>
      </c>
      <c r="D169" s="41" t="s">
        <v>353</v>
      </c>
      <c r="E169" s="223">
        <v>236</v>
      </c>
      <c r="F169" s="219">
        <v>0</v>
      </c>
      <c r="G169" s="220">
        <f t="shared" si="6"/>
        <v>0</v>
      </c>
      <c r="H169" s="219">
        <v>0</v>
      </c>
      <c r="I169" s="221">
        <f t="shared" si="7"/>
        <v>0</v>
      </c>
      <c r="J169" s="219">
        <v>0</v>
      </c>
      <c r="K169" s="222">
        <f t="shared" si="8"/>
        <v>0</v>
      </c>
    </row>
    <row r="170" spans="1:11" s="40" customFormat="1" ht="13.5" thickBot="1" x14ac:dyDescent="0.25">
      <c r="A170" s="36">
        <v>43895</v>
      </c>
      <c r="B170" s="37" t="s">
        <v>67</v>
      </c>
      <c r="C170" s="44" t="s">
        <v>352</v>
      </c>
      <c r="D170" s="39" t="s">
        <v>355</v>
      </c>
      <c r="E170" s="223">
        <v>11.8</v>
      </c>
      <c r="F170" s="226">
        <v>1</v>
      </c>
      <c r="G170" s="227">
        <f t="shared" si="6"/>
        <v>11.8</v>
      </c>
      <c r="H170" s="226">
        <v>1</v>
      </c>
      <c r="I170" s="221">
        <f t="shared" si="7"/>
        <v>11.8</v>
      </c>
      <c r="J170" s="219">
        <v>1</v>
      </c>
      <c r="K170" s="222">
        <f t="shared" si="8"/>
        <v>11.8</v>
      </c>
    </row>
    <row r="171" spans="1:11" s="40" customFormat="1" ht="12.75" x14ac:dyDescent="0.2">
      <c r="A171" s="36">
        <v>43746</v>
      </c>
      <c r="B171" s="37" t="s">
        <v>196</v>
      </c>
      <c r="C171" s="45" t="s">
        <v>354</v>
      </c>
      <c r="D171" s="39" t="s">
        <v>357</v>
      </c>
      <c r="E171" s="42">
        <v>442.5</v>
      </c>
      <c r="F171" s="228">
        <v>0</v>
      </c>
      <c r="G171" s="229">
        <f t="shared" ref="G171:G234" si="9">E171*F171</f>
        <v>0</v>
      </c>
      <c r="H171" s="228">
        <v>0</v>
      </c>
      <c r="I171" s="221">
        <f t="shared" si="7"/>
        <v>0</v>
      </c>
      <c r="J171" s="219">
        <v>0</v>
      </c>
      <c r="K171" s="222">
        <f t="shared" si="8"/>
        <v>0</v>
      </c>
    </row>
    <row r="172" spans="1:11" s="40" customFormat="1" ht="12.75" x14ac:dyDescent="0.2">
      <c r="A172" s="36">
        <v>44123</v>
      </c>
      <c r="B172" s="37" t="s">
        <v>67</v>
      </c>
      <c r="C172" s="38" t="s">
        <v>356</v>
      </c>
      <c r="D172" s="39" t="s">
        <v>359</v>
      </c>
      <c r="E172" s="223">
        <v>23.6</v>
      </c>
      <c r="F172" s="219">
        <v>12</v>
      </c>
      <c r="G172" s="220">
        <f t="shared" si="9"/>
        <v>283.20000000000005</v>
      </c>
      <c r="H172" s="219">
        <v>14</v>
      </c>
      <c r="I172" s="221">
        <f t="shared" si="7"/>
        <v>330.40000000000003</v>
      </c>
      <c r="J172" s="219">
        <v>14</v>
      </c>
      <c r="K172" s="222">
        <f t="shared" si="8"/>
        <v>330.40000000000003</v>
      </c>
    </row>
    <row r="173" spans="1:11" s="40" customFormat="1" ht="12.75" x14ac:dyDescent="0.2">
      <c r="A173" s="36">
        <v>44396</v>
      </c>
      <c r="B173" s="37" t="s">
        <v>62</v>
      </c>
      <c r="C173" s="38" t="s">
        <v>358</v>
      </c>
      <c r="D173" s="41" t="s">
        <v>571</v>
      </c>
      <c r="E173" s="223">
        <v>1001</v>
      </c>
      <c r="F173" s="219">
        <v>2</v>
      </c>
      <c r="G173" s="220">
        <f t="shared" si="9"/>
        <v>2002</v>
      </c>
      <c r="H173" s="219">
        <v>3</v>
      </c>
      <c r="I173" s="221">
        <f t="shared" si="7"/>
        <v>3003</v>
      </c>
      <c r="J173" s="219">
        <v>2</v>
      </c>
      <c r="K173" s="222">
        <f t="shared" si="8"/>
        <v>2002</v>
      </c>
    </row>
    <row r="174" spans="1:11" s="40" customFormat="1" ht="12.75" x14ac:dyDescent="0.2">
      <c r="A174" s="36">
        <v>44364</v>
      </c>
      <c r="B174" s="37" t="s">
        <v>67</v>
      </c>
      <c r="C174" s="38" t="s">
        <v>360</v>
      </c>
      <c r="D174" s="39" t="s">
        <v>362</v>
      </c>
      <c r="E174" s="223">
        <v>26</v>
      </c>
      <c r="F174" s="219">
        <v>4</v>
      </c>
      <c r="G174" s="220">
        <f t="shared" si="9"/>
        <v>104</v>
      </c>
      <c r="H174" s="219">
        <v>6</v>
      </c>
      <c r="I174" s="221">
        <f t="shared" si="7"/>
        <v>156</v>
      </c>
      <c r="J174" s="219">
        <v>6</v>
      </c>
      <c r="K174" s="222">
        <f t="shared" si="8"/>
        <v>156</v>
      </c>
    </row>
    <row r="175" spans="1:11" s="40" customFormat="1" ht="12.75" x14ac:dyDescent="0.2">
      <c r="A175" s="36">
        <v>43746</v>
      </c>
      <c r="B175" s="37" t="s">
        <v>351</v>
      </c>
      <c r="C175" s="38" t="s">
        <v>361</v>
      </c>
      <c r="D175" s="39" t="s">
        <v>364</v>
      </c>
      <c r="E175" s="42">
        <v>767</v>
      </c>
      <c r="F175" s="219">
        <v>0</v>
      </c>
      <c r="G175" s="220">
        <f t="shared" si="9"/>
        <v>0</v>
      </c>
      <c r="H175" s="219">
        <v>0</v>
      </c>
      <c r="I175" s="221">
        <f t="shared" si="7"/>
        <v>0</v>
      </c>
      <c r="J175" s="219">
        <v>0</v>
      </c>
      <c r="K175" s="222">
        <f t="shared" si="8"/>
        <v>0</v>
      </c>
    </row>
    <row r="176" spans="1:11" s="40" customFormat="1" ht="12.75" x14ac:dyDescent="0.2">
      <c r="A176" s="36">
        <v>43663</v>
      </c>
      <c r="B176" s="37" t="s">
        <v>67</v>
      </c>
      <c r="C176" s="38" t="s">
        <v>363</v>
      </c>
      <c r="D176" s="39" t="s">
        <v>366</v>
      </c>
      <c r="E176" s="223">
        <v>31.2</v>
      </c>
      <c r="F176" s="219">
        <v>21</v>
      </c>
      <c r="G176" s="220">
        <f t="shared" si="9"/>
        <v>655.19999999999993</v>
      </c>
      <c r="H176" s="219">
        <v>22</v>
      </c>
      <c r="I176" s="221">
        <f t="shared" si="7"/>
        <v>686.4</v>
      </c>
      <c r="J176" s="219">
        <v>22</v>
      </c>
      <c r="K176" s="222">
        <f t="shared" si="8"/>
        <v>686.4</v>
      </c>
    </row>
    <row r="177" spans="1:11" s="40" customFormat="1" ht="12.75" x14ac:dyDescent="0.2">
      <c r="A177" s="36">
        <v>43622</v>
      </c>
      <c r="B177" s="37" t="s">
        <v>247</v>
      </c>
      <c r="C177" s="38" t="s">
        <v>365</v>
      </c>
      <c r="D177" s="39" t="s">
        <v>368</v>
      </c>
      <c r="E177" s="218">
        <v>348.1</v>
      </c>
      <c r="F177" s="219">
        <v>1</v>
      </c>
      <c r="G177" s="220">
        <f t="shared" si="9"/>
        <v>348.1</v>
      </c>
      <c r="H177" s="219">
        <v>1</v>
      </c>
      <c r="I177" s="221">
        <f t="shared" si="7"/>
        <v>348.1</v>
      </c>
      <c r="J177" s="219">
        <v>1</v>
      </c>
      <c r="K177" s="222">
        <f t="shared" si="8"/>
        <v>348.1</v>
      </c>
    </row>
    <row r="178" spans="1:11" s="40" customFormat="1" ht="12.75" x14ac:dyDescent="0.2">
      <c r="A178" s="36">
        <v>43909</v>
      </c>
      <c r="B178" s="37" t="s">
        <v>25</v>
      </c>
      <c r="C178" s="38" t="s">
        <v>367</v>
      </c>
      <c r="D178" s="39" t="s">
        <v>370</v>
      </c>
      <c r="E178" s="218">
        <v>32.5</v>
      </c>
      <c r="F178" s="219">
        <v>4</v>
      </c>
      <c r="G178" s="220">
        <f t="shared" si="9"/>
        <v>130</v>
      </c>
      <c r="H178" s="219">
        <v>4</v>
      </c>
      <c r="I178" s="221">
        <f t="shared" si="7"/>
        <v>130</v>
      </c>
      <c r="J178" s="219">
        <v>4</v>
      </c>
      <c r="K178" s="222">
        <f t="shared" si="8"/>
        <v>130</v>
      </c>
    </row>
    <row r="179" spans="1:11" s="40" customFormat="1" ht="12.75" x14ac:dyDescent="0.2">
      <c r="A179" s="36">
        <v>44487</v>
      </c>
      <c r="B179" s="37" t="s">
        <v>28</v>
      </c>
      <c r="C179" s="38" t="s">
        <v>369</v>
      </c>
      <c r="D179" s="39" t="s">
        <v>372</v>
      </c>
      <c r="E179" s="223">
        <v>41.42</v>
      </c>
      <c r="F179" s="219">
        <v>648</v>
      </c>
      <c r="G179" s="220">
        <f t="shared" si="9"/>
        <v>26840.16</v>
      </c>
      <c r="H179" s="219">
        <v>408</v>
      </c>
      <c r="I179" s="221">
        <f t="shared" si="7"/>
        <v>16899.36</v>
      </c>
      <c r="J179" s="219">
        <v>336</v>
      </c>
      <c r="K179" s="222">
        <f t="shared" si="8"/>
        <v>13917.12</v>
      </c>
    </row>
    <row r="180" spans="1:11" s="40" customFormat="1" ht="12.75" x14ac:dyDescent="0.2">
      <c r="A180" s="36">
        <v>44123</v>
      </c>
      <c r="B180" s="37" t="s">
        <v>28</v>
      </c>
      <c r="C180" s="38" t="s">
        <v>371</v>
      </c>
      <c r="D180" s="39" t="s">
        <v>374</v>
      </c>
      <c r="E180" s="223">
        <v>44</v>
      </c>
      <c r="F180" s="219">
        <v>1</v>
      </c>
      <c r="G180" s="220">
        <f t="shared" si="9"/>
        <v>44</v>
      </c>
      <c r="H180" s="219">
        <v>1</v>
      </c>
      <c r="I180" s="221">
        <f t="shared" si="7"/>
        <v>44</v>
      </c>
      <c r="J180" s="219">
        <v>1</v>
      </c>
      <c r="K180" s="222">
        <f t="shared" si="8"/>
        <v>44</v>
      </c>
    </row>
    <row r="181" spans="1:11" s="40" customFormat="1" ht="12.75" x14ac:dyDescent="0.2">
      <c r="A181" s="158">
        <v>43895</v>
      </c>
      <c r="B181" s="37" t="s">
        <v>62</v>
      </c>
      <c r="C181" s="38" t="s">
        <v>373</v>
      </c>
      <c r="D181" s="39" t="s">
        <v>376</v>
      </c>
      <c r="E181" s="218">
        <v>501.5</v>
      </c>
      <c r="F181" s="219">
        <v>0</v>
      </c>
      <c r="G181" s="220">
        <f t="shared" si="9"/>
        <v>0</v>
      </c>
      <c r="H181" s="219">
        <v>0</v>
      </c>
      <c r="I181" s="221">
        <f t="shared" si="7"/>
        <v>0</v>
      </c>
      <c r="J181" s="219">
        <v>0</v>
      </c>
      <c r="K181" s="222">
        <f t="shared" si="8"/>
        <v>0</v>
      </c>
    </row>
    <row r="182" spans="1:11" s="40" customFormat="1" ht="12.75" x14ac:dyDescent="0.2">
      <c r="A182" s="158">
        <v>43563</v>
      </c>
      <c r="B182" s="37" t="s">
        <v>233</v>
      </c>
      <c r="C182" s="38" t="s">
        <v>375</v>
      </c>
      <c r="D182" s="39" t="s">
        <v>378</v>
      </c>
      <c r="E182" s="218">
        <v>5310</v>
      </c>
      <c r="F182" s="219">
        <v>0</v>
      </c>
      <c r="G182" s="220">
        <f t="shared" si="9"/>
        <v>0</v>
      </c>
      <c r="H182" s="219">
        <v>0</v>
      </c>
      <c r="I182" s="221">
        <f t="shared" si="7"/>
        <v>0</v>
      </c>
      <c r="J182" s="219">
        <v>0</v>
      </c>
      <c r="K182" s="222">
        <f t="shared" si="8"/>
        <v>0</v>
      </c>
    </row>
    <row r="183" spans="1:11" s="40" customFormat="1" ht="12.75" x14ac:dyDescent="0.2">
      <c r="A183" s="158">
        <v>43566</v>
      </c>
      <c r="B183" s="37" t="s">
        <v>28</v>
      </c>
      <c r="C183" s="38" t="s">
        <v>377</v>
      </c>
      <c r="D183" s="39" t="s">
        <v>380</v>
      </c>
      <c r="E183" s="218">
        <v>295</v>
      </c>
      <c r="F183" s="219">
        <v>0</v>
      </c>
      <c r="G183" s="220">
        <f t="shared" si="9"/>
        <v>0</v>
      </c>
      <c r="H183" s="219">
        <v>0</v>
      </c>
      <c r="I183" s="221">
        <f t="shared" si="7"/>
        <v>0</v>
      </c>
      <c r="J183" s="219">
        <v>0</v>
      </c>
      <c r="K183" s="222">
        <f t="shared" si="8"/>
        <v>0</v>
      </c>
    </row>
    <row r="184" spans="1:11" s="40" customFormat="1" ht="12.75" x14ac:dyDescent="0.2">
      <c r="A184" s="158">
        <v>43909</v>
      </c>
      <c r="B184" s="37" t="s">
        <v>25</v>
      </c>
      <c r="C184" s="38" t="s">
        <v>379</v>
      </c>
      <c r="D184" s="39" t="s">
        <v>382</v>
      </c>
      <c r="E184" s="218">
        <v>13</v>
      </c>
      <c r="F184" s="219">
        <v>150</v>
      </c>
      <c r="G184" s="220">
        <f t="shared" si="9"/>
        <v>1950</v>
      </c>
      <c r="H184" s="219">
        <v>150</v>
      </c>
      <c r="I184" s="221">
        <f t="shared" si="7"/>
        <v>1950</v>
      </c>
      <c r="J184" s="219">
        <v>150</v>
      </c>
      <c r="K184" s="222">
        <f t="shared" si="8"/>
        <v>1950</v>
      </c>
    </row>
    <row r="185" spans="1:11" s="40" customFormat="1" ht="12.75" x14ac:dyDescent="0.2">
      <c r="A185" s="158">
        <v>43746</v>
      </c>
      <c r="B185" s="37" t="s">
        <v>67</v>
      </c>
      <c r="C185" s="38" t="s">
        <v>381</v>
      </c>
      <c r="D185" s="39" t="s">
        <v>384</v>
      </c>
      <c r="E185" s="42">
        <v>737.5</v>
      </c>
      <c r="F185" s="219">
        <v>0</v>
      </c>
      <c r="G185" s="220">
        <f t="shared" si="9"/>
        <v>0</v>
      </c>
      <c r="H185" s="219">
        <v>0</v>
      </c>
      <c r="I185" s="221">
        <f t="shared" si="7"/>
        <v>0</v>
      </c>
      <c r="J185" s="219">
        <v>0</v>
      </c>
      <c r="K185" s="222">
        <f t="shared" si="8"/>
        <v>0</v>
      </c>
    </row>
    <row r="186" spans="1:11" s="40" customFormat="1" ht="12.75" x14ac:dyDescent="0.2">
      <c r="A186" s="158">
        <v>43909</v>
      </c>
      <c r="B186" s="37" t="s">
        <v>25</v>
      </c>
      <c r="C186" s="38" t="s">
        <v>383</v>
      </c>
      <c r="D186" s="39" t="s">
        <v>386</v>
      </c>
      <c r="E186" s="218">
        <v>9.9233333333333338</v>
      </c>
      <c r="F186" s="219">
        <v>4</v>
      </c>
      <c r="G186" s="220">
        <f t="shared" si="9"/>
        <v>39.693333333333335</v>
      </c>
      <c r="H186" s="219">
        <v>7</v>
      </c>
      <c r="I186" s="221">
        <f t="shared" si="7"/>
        <v>69.463333333333338</v>
      </c>
      <c r="J186" s="219">
        <v>4</v>
      </c>
      <c r="K186" s="222">
        <f t="shared" si="8"/>
        <v>39.693333333333335</v>
      </c>
    </row>
    <row r="187" spans="1:11" s="40" customFormat="1" ht="12.75" x14ac:dyDescent="0.2">
      <c r="A187" s="158">
        <v>43909</v>
      </c>
      <c r="B187" s="37" t="s">
        <v>25</v>
      </c>
      <c r="C187" s="38" t="s">
        <v>385</v>
      </c>
      <c r="D187" s="39" t="s">
        <v>388</v>
      </c>
      <c r="E187" s="218">
        <v>13.887333333333334</v>
      </c>
      <c r="F187" s="219">
        <v>0</v>
      </c>
      <c r="G187" s="220">
        <f t="shared" si="9"/>
        <v>0</v>
      </c>
      <c r="H187" s="219">
        <v>0</v>
      </c>
      <c r="I187" s="221">
        <f t="shared" si="7"/>
        <v>0</v>
      </c>
      <c r="J187" s="219">
        <v>0</v>
      </c>
      <c r="K187" s="222">
        <f t="shared" si="8"/>
        <v>0</v>
      </c>
    </row>
    <row r="188" spans="1:11" s="40" customFormat="1" ht="12.75" x14ac:dyDescent="0.2">
      <c r="A188" s="158">
        <v>43746</v>
      </c>
      <c r="B188" s="37" t="s">
        <v>247</v>
      </c>
      <c r="C188" s="38" t="s">
        <v>387</v>
      </c>
      <c r="D188" s="39" t="s">
        <v>390</v>
      </c>
      <c r="E188" s="42">
        <v>1.18</v>
      </c>
      <c r="F188" s="219">
        <v>0</v>
      </c>
      <c r="G188" s="220">
        <f t="shared" si="9"/>
        <v>0</v>
      </c>
      <c r="H188" s="219">
        <v>0</v>
      </c>
      <c r="I188" s="221">
        <f t="shared" si="7"/>
        <v>0</v>
      </c>
      <c r="J188" s="219">
        <v>0</v>
      </c>
      <c r="K188" s="222">
        <f t="shared" si="8"/>
        <v>0</v>
      </c>
    </row>
    <row r="189" spans="1:11" s="40" customFormat="1" ht="12.75" x14ac:dyDescent="0.2">
      <c r="A189" s="158">
        <v>43746</v>
      </c>
      <c r="B189" s="37" t="s">
        <v>247</v>
      </c>
      <c r="C189" s="38" t="s">
        <v>389</v>
      </c>
      <c r="D189" s="39" t="s">
        <v>392</v>
      </c>
      <c r="E189" s="42">
        <v>2.66</v>
      </c>
      <c r="F189" s="219">
        <v>0</v>
      </c>
      <c r="G189" s="220">
        <f t="shared" si="9"/>
        <v>0</v>
      </c>
      <c r="H189" s="219">
        <v>0</v>
      </c>
      <c r="I189" s="221">
        <f t="shared" si="7"/>
        <v>0</v>
      </c>
      <c r="J189" s="219">
        <v>0</v>
      </c>
      <c r="K189" s="222">
        <f t="shared" si="8"/>
        <v>0</v>
      </c>
    </row>
    <row r="190" spans="1:11" s="40" customFormat="1" ht="12.75" x14ac:dyDescent="0.2">
      <c r="A190" s="158">
        <v>43746</v>
      </c>
      <c r="B190" s="37" t="s">
        <v>247</v>
      </c>
      <c r="C190" s="38" t="s">
        <v>391</v>
      </c>
      <c r="D190" s="39" t="s">
        <v>394</v>
      </c>
      <c r="E190" s="42">
        <v>1</v>
      </c>
      <c r="F190" s="219">
        <v>0</v>
      </c>
      <c r="G190" s="220">
        <f t="shared" si="9"/>
        <v>0</v>
      </c>
      <c r="H190" s="219">
        <v>0</v>
      </c>
      <c r="I190" s="221">
        <f t="shared" si="7"/>
        <v>0</v>
      </c>
      <c r="J190" s="219">
        <v>0</v>
      </c>
      <c r="K190" s="222">
        <f t="shared" si="8"/>
        <v>0</v>
      </c>
    </row>
    <row r="191" spans="1:11" s="40" customFormat="1" ht="12.75" x14ac:dyDescent="0.2">
      <c r="A191" s="158">
        <v>43594</v>
      </c>
      <c r="B191" s="37" t="s">
        <v>62</v>
      </c>
      <c r="C191" s="38" t="s">
        <v>393</v>
      </c>
      <c r="D191" s="39" t="s">
        <v>396</v>
      </c>
      <c r="E191" s="218">
        <v>122.92</v>
      </c>
      <c r="F191" s="219">
        <v>0</v>
      </c>
      <c r="G191" s="220">
        <f t="shared" si="9"/>
        <v>0</v>
      </c>
      <c r="H191" s="219">
        <v>0</v>
      </c>
      <c r="I191" s="221">
        <f t="shared" si="7"/>
        <v>0</v>
      </c>
      <c r="J191" s="219">
        <v>0</v>
      </c>
      <c r="K191" s="222">
        <f t="shared" si="8"/>
        <v>0</v>
      </c>
    </row>
    <row r="192" spans="1:11" s="40" customFormat="1" ht="12.75" x14ac:dyDescent="0.2">
      <c r="A192" s="158">
        <v>44281</v>
      </c>
      <c r="B192" s="37" t="s">
        <v>62</v>
      </c>
      <c r="C192" s="38" t="s">
        <v>395</v>
      </c>
      <c r="D192" s="39" t="s">
        <v>398</v>
      </c>
      <c r="E192" s="218">
        <v>247.8</v>
      </c>
      <c r="F192" s="219">
        <v>0</v>
      </c>
      <c r="G192" s="220">
        <f t="shared" si="9"/>
        <v>0</v>
      </c>
      <c r="H192" s="219">
        <v>0</v>
      </c>
      <c r="I192" s="221">
        <f t="shared" si="7"/>
        <v>0</v>
      </c>
      <c r="J192" s="219">
        <v>0</v>
      </c>
      <c r="K192" s="222">
        <f t="shared" si="8"/>
        <v>0</v>
      </c>
    </row>
    <row r="193" spans="1:11" s="40" customFormat="1" ht="12.75" x14ac:dyDescent="0.2">
      <c r="A193" s="158">
        <v>44487</v>
      </c>
      <c r="B193" s="51" t="s">
        <v>34</v>
      </c>
      <c r="C193" s="38" t="s">
        <v>397</v>
      </c>
      <c r="D193" s="52" t="s">
        <v>401</v>
      </c>
      <c r="E193" s="230">
        <v>233.64</v>
      </c>
      <c r="F193" s="219">
        <v>27</v>
      </c>
      <c r="G193" s="220">
        <f t="shared" si="9"/>
        <v>6308.28</v>
      </c>
      <c r="H193" s="219">
        <v>0</v>
      </c>
      <c r="I193" s="221">
        <f t="shared" si="7"/>
        <v>0</v>
      </c>
      <c r="J193" s="219">
        <v>0</v>
      </c>
      <c r="K193" s="222">
        <f t="shared" si="8"/>
        <v>0</v>
      </c>
    </row>
    <row r="194" spans="1:11" s="40" customFormat="1" ht="12.75" x14ac:dyDescent="0.2">
      <c r="A194" s="158">
        <v>44123</v>
      </c>
      <c r="B194" s="51" t="s">
        <v>34</v>
      </c>
      <c r="C194" s="38" t="s">
        <v>400</v>
      </c>
      <c r="D194" s="53" t="s">
        <v>403</v>
      </c>
      <c r="E194" s="231">
        <v>702.1</v>
      </c>
      <c r="F194" s="219">
        <v>0</v>
      </c>
      <c r="G194" s="220">
        <f t="shared" si="9"/>
        <v>0</v>
      </c>
      <c r="H194" s="219">
        <v>0</v>
      </c>
      <c r="I194" s="221">
        <f t="shared" si="7"/>
        <v>0</v>
      </c>
      <c r="J194" s="219">
        <v>0</v>
      </c>
      <c r="K194" s="222">
        <f t="shared" si="8"/>
        <v>0</v>
      </c>
    </row>
    <row r="195" spans="1:11" s="40" customFormat="1" ht="12.75" x14ac:dyDescent="0.2">
      <c r="A195" s="158">
        <v>44487</v>
      </c>
      <c r="B195" s="37" t="s">
        <v>34</v>
      </c>
      <c r="C195" s="38" t="s">
        <v>402</v>
      </c>
      <c r="D195" s="39" t="s">
        <v>405</v>
      </c>
      <c r="E195" s="218">
        <v>35.4</v>
      </c>
      <c r="F195" s="219">
        <v>15</v>
      </c>
      <c r="G195" s="220">
        <f t="shared" si="9"/>
        <v>531</v>
      </c>
      <c r="H195" s="219">
        <v>2</v>
      </c>
      <c r="I195" s="221">
        <f t="shared" si="7"/>
        <v>70.8</v>
      </c>
      <c r="J195" s="219">
        <v>0</v>
      </c>
      <c r="K195" s="222">
        <f t="shared" si="8"/>
        <v>0</v>
      </c>
    </row>
    <row r="196" spans="1:11" s="40" customFormat="1" ht="12.75" x14ac:dyDescent="0.2">
      <c r="A196" s="158">
        <v>43895</v>
      </c>
      <c r="B196" s="37" t="s">
        <v>62</v>
      </c>
      <c r="C196" s="38" t="s">
        <v>404</v>
      </c>
      <c r="D196" s="39" t="s">
        <v>407</v>
      </c>
      <c r="E196" s="218">
        <v>1174.0999999999999</v>
      </c>
      <c r="F196" s="219">
        <v>0</v>
      </c>
      <c r="G196" s="220">
        <f t="shared" si="9"/>
        <v>0</v>
      </c>
      <c r="H196" s="219">
        <v>0</v>
      </c>
      <c r="I196" s="221">
        <f t="shared" si="7"/>
        <v>0</v>
      </c>
      <c r="J196" s="219">
        <v>0</v>
      </c>
      <c r="K196" s="222">
        <f t="shared" si="8"/>
        <v>0</v>
      </c>
    </row>
    <row r="197" spans="1:11" s="40" customFormat="1" ht="12.75" x14ac:dyDescent="0.2">
      <c r="A197" s="158">
        <v>43909</v>
      </c>
      <c r="B197" s="37" t="s">
        <v>25</v>
      </c>
      <c r="C197" s="38" t="s">
        <v>406</v>
      </c>
      <c r="D197" s="39" t="s">
        <v>409</v>
      </c>
      <c r="E197" s="218">
        <v>468.60000000000008</v>
      </c>
      <c r="F197" s="219">
        <v>1</v>
      </c>
      <c r="G197" s="220">
        <f t="shared" si="9"/>
        <v>468.60000000000008</v>
      </c>
      <c r="H197" s="219">
        <v>1</v>
      </c>
      <c r="I197" s="221">
        <f t="shared" si="7"/>
        <v>468.60000000000008</v>
      </c>
      <c r="J197" s="219">
        <v>1</v>
      </c>
      <c r="K197" s="222">
        <f t="shared" si="8"/>
        <v>468.60000000000008</v>
      </c>
    </row>
    <row r="198" spans="1:11" s="40" customFormat="1" ht="12.75" x14ac:dyDescent="0.2">
      <c r="A198" s="158">
        <v>44477</v>
      </c>
      <c r="B198" s="37" t="s">
        <v>67</v>
      </c>
      <c r="C198" s="38" t="s">
        <v>408</v>
      </c>
      <c r="D198" s="39" t="s">
        <v>742</v>
      </c>
      <c r="E198" s="218">
        <v>36</v>
      </c>
      <c r="F198" s="219">
        <v>11</v>
      </c>
      <c r="G198" s="220">
        <f t="shared" si="9"/>
        <v>396</v>
      </c>
      <c r="H198" s="219">
        <v>0</v>
      </c>
      <c r="I198" s="221">
        <f t="shared" si="7"/>
        <v>0</v>
      </c>
      <c r="J198" s="219">
        <v>0</v>
      </c>
      <c r="K198" s="222">
        <f t="shared" si="8"/>
        <v>0</v>
      </c>
    </row>
    <row r="199" spans="1:11" s="40" customFormat="1" ht="12.75" x14ac:dyDescent="0.2">
      <c r="A199" s="158">
        <v>43746</v>
      </c>
      <c r="B199" s="37" t="s">
        <v>247</v>
      </c>
      <c r="C199" s="38" t="s">
        <v>410</v>
      </c>
      <c r="D199" s="39" t="s">
        <v>412</v>
      </c>
      <c r="E199" s="42">
        <v>649</v>
      </c>
      <c r="F199" s="219">
        <v>0</v>
      </c>
      <c r="G199" s="220">
        <f t="shared" si="9"/>
        <v>0</v>
      </c>
      <c r="H199" s="219">
        <v>0</v>
      </c>
      <c r="I199" s="221">
        <f t="shared" si="7"/>
        <v>0</v>
      </c>
      <c r="J199" s="219">
        <v>0</v>
      </c>
      <c r="K199" s="222">
        <f t="shared" si="8"/>
        <v>0</v>
      </c>
    </row>
    <row r="200" spans="1:11" s="40" customFormat="1" ht="12.75" x14ac:dyDescent="0.2">
      <c r="A200" s="158" t="s">
        <v>399</v>
      </c>
      <c r="B200" s="37" t="s">
        <v>67</v>
      </c>
      <c r="C200" s="38" t="s">
        <v>411</v>
      </c>
      <c r="D200" s="39" t="s">
        <v>415</v>
      </c>
      <c r="E200" s="218">
        <v>694.97280000000001</v>
      </c>
      <c r="F200" s="219">
        <v>3</v>
      </c>
      <c r="G200" s="220">
        <f t="shared" si="9"/>
        <v>2084.9184</v>
      </c>
      <c r="H200" s="219">
        <v>4</v>
      </c>
      <c r="I200" s="221">
        <f t="shared" si="7"/>
        <v>2779.8912</v>
      </c>
      <c r="J200" s="219">
        <v>4</v>
      </c>
      <c r="K200" s="222">
        <f t="shared" si="8"/>
        <v>2779.8912</v>
      </c>
    </row>
    <row r="201" spans="1:11" s="40" customFormat="1" ht="12.75" x14ac:dyDescent="0.2">
      <c r="A201" s="158" t="s">
        <v>399</v>
      </c>
      <c r="B201" s="37" t="s">
        <v>67</v>
      </c>
      <c r="C201" s="38" t="s">
        <v>414</v>
      </c>
      <c r="D201" s="39" t="s">
        <v>417</v>
      </c>
      <c r="E201" s="218">
        <v>694.97280000000001</v>
      </c>
      <c r="F201" s="219">
        <v>0</v>
      </c>
      <c r="G201" s="220">
        <f t="shared" si="9"/>
        <v>0</v>
      </c>
      <c r="H201" s="219">
        <v>0</v>
      </c>
      <c r="I201" s="221">
        <f t="shared" si="7"/>
        <v>0</v>
      </c>
      <c r="J201" s="219">
        <v>0</v>
      </c>
      <c r="K201" s="222">
        <f t="shared" si="8"/>
        <v>0</v>
      </c>
    </row>
    <row r="202" spans="1:11" s="40" customFormat="1" ht="12.75" x14ac:dyDescent="0.2">
      <c r="A202" s="158" t="s">
        <v>399</v>
      </c>
      <c r="B202" s="37" t="s">
        <v>67</v>
      </c>
      <c r="C202" s="38" t="s">
        <v>416</v>
      </c>
      <c r="D202" s="39" t="s">
        <v>419</v>
      </c>
      <c r="E202" s="218">
        <v>694.99639999999999</v>
      </c>
      <c r="F202" s="219">
        <v>0</v>
      </c>
      <c r="G202" s="220">
        <f t="shared" si="9"/>
        <v>0</v>
      </c>
      <c r="H202" s="219">
        <v>0</v>
      </c>
      <c r="I202" s="221">
        <f t="shared" si="7"/>
        <v>0</v>
      </c>
      <c r="J202" s="219">
        <v>0</v>
      </c>
      <c r="K202" s="222">
        <f t="shared" si="8"/>
        <v>0</v>
      </c>
    </row>
    <row r="203" spans="1:11" s="40" customFormat="1" ht="12.75" x14ac:dyDescent="0.2">
      <c r="A203" s="158" t="s">
        <v>399</v>
      </c>
      <c r="B203" s="37" t="s">
        <v>67</v>
      </c>
      <c r="C203" s="38" t="s">
        <v>418</v>
      </c>
      <c r="D203" s="39" t="s">
        <v>421</v>
      </c>
      <c r="E203" s="218">
        <v>694.99639999999999</v>
      </c>
      <c r="F203" s="219">
        <v>2</v>
      </c>
      <c r="G203" s="220">
        <f t="shared" si="9"/>
        <v>1389.9928</v>
      </c>
      <c r="H203" s="219">
        <v>4</v>
      </c>
      <c r="I203" s="221">
        <f t="shared" si="7"/>
        <v>2779.9856</v>
      </c>
      <c r="J203" s="219">
        <v>4</v>
      </c>
      <c r="K203" s="222">
        <f t="shared" si="8"/>
        <v>2779.9856</v>
      </c>
    </row>
    <row r="204" spans="1:11" s="40" customFormat="1" ht="12.75" x14ac:dyDescent="0.2">
      <c r="A204" s="158" t="s">
        <v>399</v>
      </c>
      <c r="B204" s="37" t="s">
        <v>67</v>
      </c>
      <c r="C204" s="38" t="s">
        <v>420</v>
      </c>
      <c r="D204" s="39" t="s">
        <v>423</v>
      </c>
      <c r="E204" s="218">
        <v>495</v>
      </c>
      <c r="F204" s="219">
        <v>0</v>
      </c>
      <c r="G204" s="220">
        <f t="shared" si="9"/>
        <v>0</v>
      </c>
      <c r="H204" s="219">
        <v>0</v>
      </c>
      <c r="I204" s="221">
        <f t="shared" si="7"/>
        <v>0</v>
      </c>
      <c r="J204" s="219">
        <v>0</v>
      </c>
      <c r="K204" s="222">
        <f t="shared" si="8"/>
        <v>0</v>
      </c>
    </row>
    <row r="205" spans="1:11" s="40" customFormat="1" ht="12.75" x14ac:dyDescent="0.2">
      <c r="A205" s="158" t="s">
        <v>399</v>
      </c>
      <c r="B205" s="37" t="s">
        <v>67</v>
      </c>
      <c r="C205" s="38" t="s">
        <v>422</v>
      </c>
      <c r="D205" s="39" t="s">
        <v>425</v>
      </c>
      <c r="E205" s="218">
        <v>22</v>
      </c>
      <c r="F205" s="219">
        <v>8</v>
      </c>
      <c r="G205" s="220">
        <f t="shared" si="9"/>
        <v>176</v>
      </c>
      <c r="H205" s="219">
        <v>8</v>
      </c>
      <c r="I205" s="221">
        <f t="shared" si="7"/>
        <v>176</v>
      </c>
      <c r="J205" s="219">
        <v>8</v>
      </c>
      <c r="K205" s="222">
        <f t="shared" si="8"/>
        <v>176</v>
      </c>
    </row>
    <row r="206" spans="1:11" s="40" customFormat="1" ht="12.75" x14ac:dyDescent="0.2">
      <c r="A206" s="36">
        <v>43895</v>
      </c>
      <c r="B206" s="37" t="s">
        <v>28</v>
      </c>
      <c r="C206" s="38" t="s">
        <v>424</v>
      </c>
      <c r="D206" s="39" t="s">
        <v>427</v>
      </c>
      <c r="E206" s="218">
        <v>207.77794</v>
      </c>
      <c r="F206" s="219">
        <v>8</v>
      </c>
      <c r="G206" s="220">
        <f t="shared" si="9"/>
        <v>1662.22352</v>
      </c>
      <c r="H206" s="219">
        <v>9</v>
      </c>
      <c r="I206" s="221">
        <f t="shared" ref="I206:I269" si="10">E206*H206</f>
        <v>1870.00146</v>
      </c>
      <c r="J206" s="219">
        <v>9</v>
      </c>
      <c r="K206" s="222">
        <f t="shared" ref="K206:K269" si="11">E206*J206</f>
        <v>1870.00146</v>
      </c>
    </row>
    <row r="207" spans="1:11" s="40" customFormat="1" ht="12.75" x14ac:dyDescent="0.2">
      <c r="A207" s="36">
        <v>44273</v>
      </c>
      <c r="B207" s="37" t="s">
        <v>413</v>
      </c>
      <c r="C207" s="38" t="s">
        <v>426</v>
      </c>
      <c r="D207" s="39" t="s">
        <v>429</v>
      </c>
      <c r="E207" s="218">
        <v>38.840000000000003</v>
      </c>
      <c r="F207" s="219">
        <v>6</v>
      </c>
      <c r="G207" s="220">
        <f t="shared" si="9"/>
        <v>233.04000000000002</v>
      </c>
      <c r="H207" s="219">
        <v>6</v>
      </c>
      <c r="I207" s="221">
        <f t="shared" si="10"/>
        <v>233.04000000000002</v>
      </c>
      <c r="J207" s="219">
        <v>6</v>
      </c>
      <c r="K207" s="222">
        <f t="shared" si="11"/>
        <v>233.04000000000002</v>
      </c>
    </row>
    <row r="208" spans="1:11" s="40" customFormat="1" ht="12.75" x14ac:dyDescent="0.2">
      <c r="A208" s="36">
        <v>43909</v>
      </c>
      <c r="B208" s="37" t="s">
        <v>25</v>
      </c>
      <c r="C208" s="38" t="s">
        <v>428</v>
      </c>
      <c r="D208" s="39" t="s">
        <v>431</v>
      </c>
      <c r="E208" s="218">
        <v>9.31</v>
      </c>
      <c r="F208" s="219">
        <v>32</v>
      </c>
      <c r="G208" s="220">
        <f t="shared" si="9"/>
        <v>297.92</v>
      </c>
      <c r="H208" s="219">
        <v>41</v>
      </c>
      <c r="I208" s="221">
        <f t="shared" si="10"/>
        <v>381.71000000000004</v>
      </c>
      <c r="J208" s="219">
        <v>32</v>
      </c>
      <c r="K208" s="222">
        <f t="shared" si="11"/>
        <v>297.92</v>
      </c>
    </row>
    <row r="209" spans="1:11" s="40" customFormat="1" ht="12.75" x14ac:dyDescent="0.2">
      <c r="A209" s="36">
        <v>43909</v>
      </c>
      <c r="B209" s="37" t="s">
        <v>25</v>
      </c>
      <c r="C209" s="38" t="s">
        <v>430</v>
      </c>
      <c r="D209" s="39" t="s">
        <v>433</v>
      </c>
      <c r="E209" s="218">
        <v>249.65849999999998</v>
      </c>
      <c r="F209" s="219">
        <v>0</v>
      </c>
      <c r="G209" s="220">
        <f t="shared" si="9"/>
        <v>0</v>
      </c>
      <c r="H209" s="219">
        <v>0</v>
      </c>
      <c r="I209" s="221">
        <f t="shared" si="10"/>
        <v>0</v>
      </c>
      <c r="J209" s="219">
        <v>0</v>
      </c>
      <c r="K209" s="222">
        <f t="shared" si="11"/>
        <v>0</v>
      </c>
    </row>
    <row r="210" spans="1:11" s="40" customFormat="1" ht="12.75" x14ac:dyDescent="0.2">
      <c r="A210" s="158" t="s">
        <v>399</v>
      </c>
      <c r="B210" s="37" t="s">
        <v>67</v>
      </c>
      <c r="C210" s="38" t="s">
        <v>432</v>
      </c>
      <c r="D210" s="39" t="s">
        <v>435</v>
      </c>
      <c r="E210" s="218">
        <v>850.24480000000005</v>
      </c>
      <c r="F210" s="219">
        <v>2</v>
      </c>
      <c r="G210" s="220">
        <f t="shared" si="9"/>
        <v>1700.4896000000001</v>
      </c>
      <c r="H210" s="219">
        <v>2</v>
      </c>
      <c r="I210" s="221">
        <f t="shared" si="10"/>
        <v>1700.4896000000001</v>
      </c>
      <c r="J210" s="219">
        <v>2</v>
      </c>
      <c r="K210" s="222">
        <f t="shared" si="11"/>
        <v>1700.4896000000001</v>
      </c>
    </row>
    <row r="211" spans="1:11" s="40" customFormat="1" ht="12.75" x14ac:dyDescent="0.2">
      <c r="A211" s="158">
        <v>44491</v>
      </c>
      <c r="B211" s="37" t="s">
        <v>67</v>
      </c>
      <c r="C211" s="38" t="s">
        <v>434</v>
      </c>
      <c r="D211" s="39" t="s">
        <v>743</v>
      </c>
      <c r="E211" s="218">
        <v>4012</v>
      </c>
      <c r="F211" s="219">
        <v>3</v>
      </c>
      <c r="G211" s="220">
        <f t="shared" si="9"/>
        <v>12036</v>
      </c>
      <c r="H211" s="219">
        <v>0</v>
      </c>
      <c r="I211" s="221">
        <f t="shared" si="10"/>
        <v>0</v>
      </c>
      <c r="J211" s="219">
        <v>0</v>
      </c>
      <c r="K211" s="222">
        <f t="shared" si="11"/>
        <v>0</v>
      </c>
    </row>
    <row r="212" spans="1:11" s="40" customFormat="1" ht="12.75" x14ac:dyDescent="0.2">
      <c r="A212" s="158" t="s">
        <v>399</v>
      </c>
      <c r="B212" s="54" t="s">
        <v>67</v>
      </c>
      <c r="C212" s="38" t="s">
        <v>436</v>
      </c>
      <c r="D212" s="39" t="s">
        <v>438</v>
      </c>
      <c r="E212" s="218">
        <v>1895.2529999999999</v>
      </c>
      <c r="F212" s="219">
        <v>3</v>
      </c>
      <c r="G212" s="220">
        <f t="shared" si="9"/>
        <v>5685.759</v>
      </c>
      <c r="H212" s="219">
        <v>5</v>
      </c>
      <c r="I212" s="221">
        <f t="shared" si="10"/>
        <v>9476.2649999999994</v>
      </c>
      <c r="J212" s="219">
        <v>4</v>
      </c>
      <c r="K212" s="222">
        <f t="shared" si="11"/>
        <v>7581.0119999999997</v>
      </c>
    </row>
    <row r="213" spans="1:11" s="40" customFormat="1" ht="12.75" x14ac:dyDescent="0.2">
      <c r="A213" s="158">
        <v>44491</v>
      </c>
      <c r="B213" s="37" t="s">
        <v>67</v>
      </c>
      <c r="C213" s="38" t="s">
        <v>437</v>
      </c>
      <c r="D213" s="39" t="s">
        <v>440</v>
      </c>
      <c r="E213" s="218">
        <v>4369.63</v>
      </c>
      <c r="F213" s="219">
        <v>2</v>
      </c>
      <c r="G213" s="220">
        <f t="shared" si="9"/>
        <v>8739.26</v>
      </c>
      <c r="H213" s="219">
        <v>2</v>
      </c>
      <c r="I213" s="221">
        <f t="shared" si="10"/>
        <v>8739.26</v>
      </c>
      <c r="J213" s="219">
        <v>2</v>
      </c>
      <c r="K213" s="222">
        <f t="shared" si="11"/>
        <v>8739.26</v>
      </c>
    </row>
    <row r="214" spans="1:11" s="40" customFormat="1" ht="12.75" x14ac:dyDescent="0.2">
      <c r="A214" s="158">
        <v>44491</v>
      </c>
      <c r="B214" s="37" t="s">
        <v>67</v>
      </c>
      <c r="C214" s="38" t="s">
        <v>439</v>
      </c>
      <c r="D214" s="39" t="s">
        <v>442</v>
      </c>
      <c r="E214" s="218">
        <v>4369.63</v>
      </c>
      <c r="F214" s="219">
        <v>2</v>
      </c>
      <c r="G214" s="220">
        <f t="shared" si="9"/>
        <v>8739.26</v>
      </c>
      <c r="H214" s="219">
        <v>2</v>
      </c>
      <c r="I214" s="221">
        <f t="shared" si="10"/>
        <v>8739.26</v>
      </c>
      <c r="J214" s="219">
        <v>2</v>
      </c>
      <c r="K214" s="222">
        <f t="shared" si="11"/>
        <v>8739.26</v>
      </c>
    </row>
    <row r="215" spans="1:11" s="40" customFormat="1" ht="12.75" x14ac:dyDescent="0.2">
      <c r="A215" s="158">
        <v>44491</v>
      </c>
      <c r="B215" s="37" t="s">
        <v>67</v>
      </c>
      <c r="C215" s="38" t="s">
        <v>441</v>
      </c>
      <c r="D215" s="39" t="s">
        <v>444</v>
      </c>
      <c r="E215" s="218">
        <v>4369.63</v>
      </c>
      <c r="F215" s="219">
        <v>2</v>
      </c>
      <c r="G215" s="220">
        <f t="shared" si="9"/>
        <v>8739.26</v>
      </c>
      <c r="H215" s="219">
        <v>2</v>
      </c>
      <c r="I215" s="221">
        <f t="shared" si="10"/>
        <v>8739.26</v>
      </c>
      <c r="J215" s="219">
        <v>2</v>
      </c>
      <c r="K215" s="222">
        <f t="shared" si="11"/>
        <v>8739.26</v>
      </c>
    </row>
    <row r="216" spans="1:11" s="40" customFormat="1" ht="12.75" x14ac:dyDescent="0.2">
      <c r="A216" s="158" t="s">
        <v>399</v>
      </c>
      <c r="B216" s="37" t="s">
        <v>67</v>
      </c>
      <c r="C216" s="38" t="s">
        <v>443</v>
      </c>
      <c r="D216" s="39" t="s">
        <v>446</v>
      </c>
      <c r="E216" s="223">
        <v>949.995</v>
      </c>
      <c r="F216" s="219">
        <v>3</v>
      </c>
      <c r="G216" s="220">
        <f t="shared" si="9"/>
        <v>2849.9850000000001</v>
      </c>
      <c r="H216" s="219">
        <v>3</v>
      </c>
      <c r="I216" s="221">
        <f t="shared" si="10"/>
        <v>2849.9850000000001</v>
      </c>
      <c r="J216" s="219">
        <v>3</v>
      </c>
      <c r="K216" s="222">
        <f t="shared" si="11"/>
        <v>2849.9850000000001</v>
      </c>
    </row>
    <row r="217" spans="1:11" s="40" customFormat="1" ht="12.75" x14ac:dyDescent="0.2">
      <c r="A217" s="36">
        <v>44396</v>
      </c>
      <c r="B217" s="37" t="s">
        <v>62</v>
      </c>
      <c r="C217" s="38" t="s">
        <v>445</v>
      </c>
      <c r="D217" s="39" t="s">
        <v>572</v>
      </c>
      <c r="E217" s="42">
        <v>3536</v>
      </c>
      <c r="F217" s="219">
        <v>2</v>
      </c>
      <c r="G217" s="220">
        <f t="shared" si="9"/>
        <v>7072</v>
      </c>
      <c r="H217" s="219">
        <v>2</v>
      </c>
      <c r="I217" s="221">
        <f t="shared" si="10"/>
        <v>7072</v>
      </c>
      <c r="J217" s="219">
        <v>2</v>
      </c>
      <c r="K217" s="222">
        <f t="shared" si="11"/>
        <v>7072</v>
      </c>
    </row>
    <row r="218" spans="1:11" s="40" customFormat="1" ht="12.75" x14ac:dyDescent="0.2">
      <c r="A218" s="36">
        <v>44396</v>
      </c>
      <c r="B218" s="37" t="s">
        <v>62</v>
      </c>
      <c r="C218" s="38" t="s">
        <v>447</v>
      </c>
      <c r="D218" s="41" t="s">
        <v>573</v>
      </c>
      <c r="E218" s="223">
        <v>2584</v>
      </c>
      <c r="F218" s="219">
        <v>1</v>
      </c>
      <c r="G218" s="220">
        <f t="shared" si="9"/>
        <v>2584</v>
      </c>
      <c r="H218" s="219">
        <v>1</v>
      </c>
      <c r="I218" s="221">
        <f t="shared" si="10"/>
        <v>2584</v>
      </c>
      <c r="J218" s="219">
        <v>1</v>
      </c>
      <c r="K218" s="222">
        <f t="shared" si="11"/>
        <v>2584</v>
      </c>
    </row>
    <row r="219" spans="1:11" s="40" customFormat="1" ht="12.75" x14ac:dyDescent="0.2">
      <c r="A219" s="36">
        <v>43594</v>
      </c>
      <c r="B219" s="37" t="s">
        <v>62</v>
      </c>
      <c r="C219" s="38" t="s">
        <v>448</v>
      </c>
      <c r="D219" s="41" t="s">
        <v>450</v>
      </c>
      <c r="E219" s="218">
        <v>85.06</v>
      </c>
      <c r="F219" s="219">
        <v>0</v>
      </c>
      <c r="G219" s="220">
        <f t="shared" si="9"/>
        <v>0</v>
      </c>
      <c r="H219" s="219">
        <v>3</v>
      </c>
      <c r="I219" s="221">
        <f t="shared" si="10"/>
        <v>255.18</v>
      </c>
      <c r="J219" s="219">
        <v>3</v>
      </c>
      <c r="K219" s="222">
        <f t="shared" si="11"/>
        <v>255.18</v>
      </c>
    </row>
    <row r="220" spans="1:11" s="40" customFormat="1" ht="12.75" x14ac:dyDescent="0.2">
      <c r="A220" s="36">
        <v>44487</v>
      </c>
      <c r="B220" s="37" t="s">
        <v>34</v>
      </c>
      <c r="C220" s="38" t="s">
        <v>449</v>
      </c>
      <c r="D220" s="41" t="s">
        <v>452</v>
      </c>
      <c r="E220" s="218">
        <v>92.16</v>
      </c>
      <c r="F220" s="219">
        <v>42</v>
      </c>
      <c r="G220" s="220">
        <f t="shared" si="9"/>
        <v>3870.72</v>
      </c>
      <c r="H220" s="219">
        <v>17</v>
      </c>
      <c r="I220" s="221">
        <f t="shared" si="10"/>
        <v>1566.72</v>
      </c>
      <c r="J220" s="219">
        <v>0</v>
      </c>
      <c r="K220" s="222">
        <f t="shared" si="11"/>
        <v>0</v>
      </c>
    </row>
    <row r="221" spans="1:11" s="40" customFormat="1" ht="12.75" x14ac:dyDescent="0.2">
      <c r="A221" s="36">
        <v>43909</v>
      </c>
      <c r="B221" s="37" t="s">
        <v>25</v>
      </c>
      <c r="C221" s="38" t="s">
        <v>451</v>
      </c>
      <c r="D221" s="39" t="s">
        <v>454</v>
      </c>
      <c r="E221" s="218">
        <v>81.900000000000006</v>
      </c>
      <c r="F221" s="219">
        <v>2</v>
      </c>
      <c r="G221" s="220">
        <f t="shared" si="9"/>
        <v>163.80000000000001</v>
      </c>
      <c r="H221" s="219">
        <v>2</v>
      </c>
      <c r="I221" s="221">
        <f t="shared" si="10"/>
        <v>163.80000000000001</v>
      </c>
      <c r="J221" s="219">
        <v>2</v>
      </c>
      <c r="K221" s="222">
        <f t="shared" si="11"/>
        <v>163.80000000000001</v>
      </c>
    </row>
    <row r="222" spans="1:11" s="40" customFormat="1" ht="12.75" x14ac:dyDescent="0.2">
      <c r="A222" s="36">
        <v>43909</v>
      </c>
      <c r="B222" s="37" t="s">
        <v>25</v>
      </c>
      <c r="C222" s="38" t="s">
        <v>453</v>
      </c>
      <c r="D222" s="39" t="s">
        <v>456</v>
      </c>
      <c r="E222" s="218">
        <v>115.396</v>
      </c>
      <c r="F222" s="219">
        <v>0</v>
      </c>
      <c r="G222" s="220">
        <f t="shared" si="9"/>
        <v>0</v>
      </c>
      <c r="H222" s="219">
        <v>0</v>
      </c>
      <c r="I222" s="221">
        <f t="shared" si="10"/>
        <v>0</v>
      </c>
      <c r="J222" s="219">
        <v>0</v>
      </c>
      <c r="K222" s="222">
        <f t="shared" si="11"/>
        <v>0</v>
      </c>
    </row>
    <row r="223" spans="1:11" s="40" customFormat="1" ht="12.75" x14ac:dyDescent="0.2">
      <c r="A223" s="36">
        <v>43909</v>
      </c>
      <c r="B223" s="37" t="s">
        <v>25</v>
      </c>
      <c r="C223" s="38" t="s">
        <v>455</v>
      </c>
      <c r="D223" s="39" t="s">
        <v>458</v>
      </c>
      <c r="E223" s="218">
        <v>1258.32</v>
      </c>
      <c r="F223" s="219">
        <v>0</v>
      </c>
      <c r="G223" s="220">
        <f t="shared" si="9"/>
        <v>0</v>
      </c>
      <c r="H223" s="219">
        <v>0</v>
      </c>
      <c r="I223" s="221">
        <f t="shared" si="10"/>
        <v>0</v>
      </c>
      <c r="J223" s="219">
        <v>0</v>
      </c>
      <c r="K223" s="222">
        <f t="shared" si="11"/>
        <v>0</v>
      </c>
    </row>
    <row r="224" spans="1:11" s="40" customFormat="1" ht="12.75" x14ac:dyDescent="0.2">
      <c r="A224" s="36">
        <v>43909</v>
      </c>
      <c r="B224" s="37" t="s">
        <v>25</v>
      </c>
      <c r="C224" s="38" t="s">
        <v>457</v>
      </c>
      <c r="D224" s="39" t="s">
        <v>460</v>
      </c>
      <c r="E224" s="218">
        <v>39</v>
      </c>
      <c r="F224" s="219">
        <v>0</v>
      </c>
      <c r="G224" s="220">
        <f t="shared" si="9"/>
        <v>0</v>
      </c>
      <c r="H224" s="219">
        <v>0</v>
      </c>
      <c r="I224" s="221">
        <f t="shared" si="10"/>
        <v>0</v>
      </c>
      <c r="J224" s="219">
        <v>0</v>
      </c>
      <c r="K224" s="222">
        <f t="shared" si="11"/>
        <v>0</v>
      </c>
    </row>
    <row r="225" spans="1:11" s="40" customFormat="1" ht="12.75" x14ac:dyDescent="0.2">
      <c r="A225" s="36">
        <v>44123</v>
      </c>
      <c r="B225" s="37" t="s">
        <v>67</v>
      </c>
      <c r="C225" s="38" t="s">
        <v>459</v>
      </c>
      <c r="D225" s="39" t="s">
        <v>462</v>
      </c>
      <c r="E225" s="218">
        <v>220</v>
      </c>
      <c r="F225" s="219">
        <v>0</v>
      </c>
      <c r="G225" s="220">
        <f t="shared" si="9"/>
        <v>0</v>
      </c>
      <c r="H225" s="219">
        <v>0</v>
      </c>
      <c r="I225" s="221">
        <f t="shared" si="10"/>
        <v>0</v>
      </c>
      <c r="J225" s="219">
        <v>0</v>
      </c>
      <c r="K225" s="222">
        <f t="shared" si="11"/>
        <v>0</v>
      </c>
    </row>
    <row r="226" spans="1:11" s="40" customFormat="1" ht="12.75" x14ac:dyDescent="0.2">
      <c r="A226" s="36">
        <v>44364</v>
      </c>
      <c r="B226" s="37" t="s">
        <v>28</v>
      </c>
      <c r="C226" s="38" t="s">
        <v>461</v>
      </c>
      <c r="D226" s="41" t="s">
        <v>464</v>
      </c>
      <c r="E226" s="223">
        <v>1078.67</v>
      </c>
      <c r="F226" s="219">
        <v>0</v>
      </c>
      <c r="G226" s="220">
        <f t="shared" si="9"/>
        <v>0</v>
      </c>
      <c r="H226" s="219">
        <v>1</v>
      </c>
      <c r="I226" s="221">
        <f t="shared" si="10"/>
        <v>1078.67</v>
      </c>
      <c r="J226" s="219">
        <v>1</v>
      </c>
      <c r="K226" s="222">
        <f t="shared" si="11"/>
        <v>1078.67</v>
      </c>
    </row>
    <row r="227" spans="1:11" s="40" customFormat="1" ht="12.75" x14ac:dyDescent="0.2">
      <c r="A227" s="36">
        <v>44265</v>
      </c>
      <c r="B227" s="37" t="s">
        <v>67</v>
      </c>
      <c r="C227" s="38" t="s">
        <v>463</v>
      </c>
      <c r="D227" s="39" t="s">
        <v>102</v>
      </c>
      <c r="E227" s="223">
        <v>525</v>
      </c>
      <c r="F227" s="219">
        <v>6</v>
      </c>
      <c r="G227" s="220">
        <f t="shared" si="9"/>
        <v>3150</v>
      </c>
      <c r="H227" s="219">
        <v>6</v>
      </c>
      <c r="I227" s="221">
        <f t="shared" si="10"/>
        <v>3150</v>
      </c>
      <c r="J227" s="219">
        <v>6</v>
      </c>
      <c r="K227" s="222">
        <f t="shared" si="11"/>
        <v>3150</v>
      </c>
    </row>
    <row r="228" spans="1:11" s="40" customFormat="1" ht="12.75" x14ac:dyDescent="0.2">
      <c r="A228" s="36">
        <v>44364</v>
      </c>
      <c r="B228" s="37" t="s">
        <v>67</v>
      </c>
      <c r="C228" s="38" t="s">
        <v>465</v>
      </c>
      <c r="D228" s="39" t="s">
        <v>275</v>
      </c>
      <c r="E228" s="223">
        <v>39</v>
      </c>
      <c r="F228" s="219">
        <v>13</v>
      </c>
      <c r="G228" s="220">
        <f t="shared" si="9"/>
        <v>507</v>
      </c>
      <c r="H228" s="219">
        <v>14</v>
      </c>
      <c r="I228" s="221">
        <f t="shared" si="10"/>
        <v>546</v>
      </c>
      <c r="J228" s="219">
        <v>13</v>
      </c>
      <c r="K228" s="222">
        <f t="shared" si="11"/>
        <v>507</v>
      </c>
    </row>
    <row r="229" spans="1:11" s="40" customFormat="1" ht="12.75" x14ac:dyDescent="0.2">
      <c r="A229" s="36">
        <v>44477</v>
      </c>
      <c r="B229" s="37" t="s">
        <v>67</v>
      </c>
      <c r="C229" s="38" t="s">
        <v>466</v>
      </c>
      <c r="D229" s="39" t="s">
        <v>468</v>
      </c>
      <c r="E229" s="223">
        <v>3.75</v>
      </c>
      <c r="F229" s="219">
        <v>79</v>
      </c>
      <c r="G229" s="220">
        <f t="shared" si="9"/>
        <v>296.25</v>
      </c>
      <c r="H229" s="219">
        <v>36</v>
      </c>
      <c r="I229" s="221">
        <f t="shared" si="10"/>
        <v>135</v>
      </c>
      <c r="J229" s="219">
        <v>34</v>
      </c>
      <c r="K229" s="222">
        <f t="shared" si="11"/>
        <v>127.5</v>
      </c>
    </row>
    <row r="230" spans="1:11" s="40" customFormat="1" ht="12.75" x14ac:dyDescent="0.2">
      <c r="A230" s="36">
        <v>44265</v>
      </c>
      <c r="B230" s="37" t="s">
        <v>31</v>
      </c>
      <c r="C230" s="38" t="s">
        <v>467</v>
      </c>
      <c r="D230" s="39" t="s">
        <v>77</v>
      </c>
      <c r="E230" s="218">
        <v>190</v>
      </c>
      <c r="F230" s="219">
        <v>0</v>
      </c>
      <c r="G230" s="220">
        <f t="shared" si="9"/>
        <v>0</v>
      </c>
      <c r="H230" s="219">
        <v>2</v>
      </c>
      <c r="I230" s="221">
        <f t="shared" si="10"/>
        <v>380</v>
      </c>
      <c r="J230" s="219">
        <v>0</v>
      </c>
      <c r="K230" s="222">
        <f t="shared" si="11"/>
        <v>0</v>
      </c>
    </row>
    <row r="231" spans="1:11" s="40" customFormat="1" ht="12.75" x14ac:dyDescent="0.2">
      <c r="A231" s="36">
        <v>44265</v>
      </c>
      <c r="B231" s="37" t="s">
        <v>67</v>
      </c>
      <c r="C231" s="38" t="s">
        <v>469</v>
      </c>
      <c r="D231" s="39" t="s">
        <v>362</v>
      </c>
      <c r="E231" s="218">
        <v>24</v>
      </c>
      <c r="F231" s="219">
        <v>0</v>
      </c>
      <c r="G231" s="220">
        <f t="shared" si="9"/>
        <v>0</v>
      </c>
      <c r="H231" s="219">
        <v>1</v>
      </c>
      <c r="I231" s="221">
        <f t="shared" si="10"/>
        <v>24</v>
      </c>
      <c r="J231" s="219">
        <v>1</v>
      </c>
      <c r="K231" s="222">
        <f t="shared" si="11"/>
        <v>24</v>
      </c>
    </row>
    <row r="232" spans="1:11" s="40" customFormat="1" ht="12.75" x14ac:dyDescent="0.2">
      <c r="A232" s="36">
        <v>44265</v>
      </c>
      <c r="B232" s="37" t="s">
        <v>233</v>
      </c>
      <c r="C232" s="38" t="s">
        <v>470</v>
      </c>
      <c r="D232" s="39" t="s">
        <v>242</v>
      </c>
      <c r="E232" s="218">
        <v>180</v>
      </c>
      <c r="F232" s="219">
        <v>0</v>
      </c>
      <c r="G232" s="220">
        <f t="shared" si="9"/>
        <v>0</v>
      </c>
      <c r="H232" s="219">
        <v>0</v>
      </c>
      <c r="I232" s="221">
        <f t="shared" si="10"/>
        <v>0</v>
      </c>
      <c r="J232" s="219">
        <v>0</v>
      </c>
      <c r="K232" s="222">
        <f t="shared" si="11"/>
        <v>0</v>
      </c>
    </row>
    <row r="233" spans="1:11" s="40" customFormat="1" ht="12.75" x14ac:dyDescent="0.2">
      <c r="A233" s="36">
        <v>44364</v>
      </c>
      <c r="B233" s="37" t="s">
        <v>67</v>
      </c>
      <c r="C233" s="38" t="s">
        <v>471</v>
      </c>
      <c r="D233" s="39" t="s">
        <v>301</v>
      </c>
      <c r="E233" s="218">
        <v>18</v>
      </c>
      <c r="F233" s="219">
        <v>1</v>
      </c>
      <c r="G233" s="220">
        <f t="shared" si="9"/>
        <v>18</v>
      </c>
      <c r="H233" s="219">
        <v>3</v>
      </c>
      <c r="I233" s="221">
        <f t="shared" si="10"/>
        <v>54</v>
      </c>
      <c r="J233" s="219">
        <v>1</v>
      </c>
      <c r="K233" s="222">
        <f t="shared" si="11"/>
        <v>18</v>
      </c>
    </row>
    <row r="234" spans="1:11" s="40" customFormat="1" ht="12.75" x14ac:dyDescent="0.2">
      <c r="A234" s="36">
        <v>44265</v>
      </c>
      <c r="B234" s="37" t="s">
        <v>67</v>
      </c>
      <c r="C234" s="38" t="s">
        <v>472</v>
      </c>
      <c r="D234" s="39" t="s">
        <v>143</v>
      </c>
      <c r="E234" s="218">
        <v>40</v>
      </c>
      <c r="F234" s="219">
        <v>6</v>
      </c>
      <c r="G234" s="220">
        <f t="shared" si="9"/>
        <v>240</v>
      </c>
      <c r="H234" s="219">
        <v>6</v>
      </c>
      <c r="I234" s="221">
        <f t="shared" si="10"/>
        <v>240</v>
      </c>
      <c r="J234" s="219">
        <v>6</v>
      </c>
      <c r="K234" s="222">
        <f t="shared" si="11"/>
        <v>240</v>
      </c>
    </row>
    <row r="235" spans="1:11" s="40" customFormat="1" ht="12.75" x14ac:dyDescent="0.2">
      <c r="A235" s="36">
        <v>44477</v>
      </c>
      <c r="B235" s="37" t="s">
        <v>67</v>
      </c>
      <c r="C235" s="38" t="s">
        <v>473</v>
      </c>
      <c r="D235" s="39" t="s">
        <v>206</v>
      </c>
      <c r="E235" s="218">
        <v>275</v>
      </c>
      <c r="F235" s="219">
        <v>10</v>
      </c>
      <c r="G235" s="220">
        <f t="shared" ref="G235:G309" si="12">E235*F235</f>
        <v>2750</v>
      </c>
      <c r="H235" s="219">
        <v>0</v>
      </c>
      <c r="I235" s="221">
        <f t="shared" si="10"/>
        <v>0</v>
      </c>
      <c r="J235" s="219">
        <v>0</v>
      </c>
      <c r="K235" s="222">
        <f t="shared" si="11"/>
        <v>0</v>
      </c>
    </row>
    <row r="236" spans="1:11" s="40" customFormat="1" ht="12.75" x14ac:dyDescent="0.2">
      <c r="A236" s="36">
        <v>44477</v>
      </c>
      <c r="B236" s="37" t="s">
        <v>67</v>
      </c>
      <c r="C236" s="38" t="s">
        <v>474</v>
      </c>
      <c r="D236" s="39" t="s">
        <v>118</v>
      </c>
      <c r="E236" s="218">
        <v>54.2</v>
      </c>
      <c r="F236" s="219">
        <v>16</v>
      </c>
      <c r="G236" s="220">
        <f t="shared" si="12"/>
        <v>867.2</v>
      </c>
      <c r="H236" s="219">
        <v>8</v>
      </c>
      <c r="I236" s="221">
        <f t="shared" si="10"/>
        <v>433.6</v>
      </c>
      <c r="J236" s="219">
        <v>8</v>
      </c>
      <c r="K236" s="222">
        <f t="shared" si="11"/>
        <v>433.6</v>
      </c>
    </row>
    <row r="237" spans="1:11" s="40" customFormat="1" ht="12.75" x14ac:dyDescent="0.2">
      <c r="A237" s="36">
        <v>44265</v>
      </c>
      <c r="B237" s="37" t="s">
        <v>67</v>
      </c>
      <c r="C237" s="38" t="s">
        <v>475</v>
      </c>
      <c r="D237" s="39" t="s">
        <v>477</v>
      </c>
      <c r="E237" s="218">
        <v>6200</v>
      </c>
      <c r="F237" s="219">
        <v>0</v>
      </c>
      <c r="G237" s="220">
        <f t="shared" si="12"/>
        <v>0</v>
      </c>
      <c r="H237" s="219">
        <v>0</v>
      </c>
      <c r="I237" s="221">
        <f t="shared" si="10"/>
        <v>0</v>
      </c>
      <c r="J237" s="219">
        <v>0</v>
      </c>
      <c r="K237" s="222">
        <f t="shared" si="11"/>
        <v>0</v>
      </c>
    </row>
    <row r="238" spans="1:11" s="40" customFormat="1" ht="12.75" x14ac:dyDescent="0.2">
      <c r="A238" s="36">
        <v>44487</v>
      </c>
      <c r="B238" s="51" t="s">
        <v>34</v>
      </c>
      <c r="C238" s="38" t="s">
        <v>476</v>
      </c>
      <c r="D238" s="53" t="s">
        <v>403</v>
      </c>
      <c r="E238" s="218">
        <v>532.17999999999995</v>
      </c>
      <c r="F238" s="219">
        <v>24</v>
      </c>
      <c r="G238" s="220">
        <f t="shared" si="12"/>
        <v>12772.32</v>
      </c>
      <c r="H238" s="219">
        <v>7</v>
      </c>
      <c r="I238" s="221">
        <f t="shared" si="10"/>
        <v>3725.2599999999998</v>
      </c>
      <c r="J238" s="219">
        <v>0</v>
      </c>
      <c r="K238" s="222">
        <f t="shared" si="11"/>
        <v>0</v>
      </c>
    </row>
    <row r="239" spans="1:11" s="40" customFormat="1" ht="12.75" x14ac:dyDescent="0.2">
      <c r="A239" s="36">
        <v>44277</v>
      </c>
      <c r="B239" s="51" t="s">
        <v>34</v>
      </c>
      <c r="C239" s="38" t="s">
        <v>478</v>
      </c>
      <c r="D239" s="52" t="s">
        <v>480</v>
      </c>
      <c r="E239" s="218">
        <v>174.45</v>
      </c>
      <c r="F239" s="219">
        <v>0</v>
      </c>
      <c r="G239" s="220">
        <f t="shared" si="12"/>
        <v>0</v>
      </c>
      <c r="H239" s="219">
        <v>0</v>
      </c>
      <c r="I239" s="221">
        <f t="shared" si="10"/>
        <v>0</v>
      </c>
      <c r="J239" s="219">
        <v>0</v>
      </c>
      <c r="K239" s="222">
        <f t="shared" si="11"/>
        <v>0</v>
      </c>
    </row>
    <row r="240" spans="1:11" s="40" customFormat="1" ht="12.75" x14ac:dyDescent="0.2">
      <c r="A240" s="158" t="s">
        <v>399</v>
      </c>
      <c r="B240" s="37" t="s">
        <v>67</v>
      </c>
      <c r="C240" s="38" t="s">
        <v>479</v>
      </c>
      <c r="D240" s="39" t="s">
        <v>417</v>
      </c>
      <c r="E240" s="218">
        <v>448.4</v>
      </c>
      <c r="F240" s="219">
        <v>3</v>
      </c>
      <c r="G240" s="220">
        <f t="shared" si="12"/>
        <v>1345.1999999999998</v>
      </c>
      <c r="H240" s="219">
        <v>4</v>
      </c>
      <c r="I240" s="221">
        <f t="shared" si="10"/>
        <v>1793.6</v>
      </c>
      <c r="J240" s="219">
        <v>4</v>
      </c>
      <c r="K240" s="222">
        <f t="shared" si="11"/>
        <v>1793.6</v>
      </c>
    </row>
    <row r="241" spans="1:11" s="40" customFormat="1" ht="12.75" x14ac:dyDescent="0.2">
      <c r="A241" s="158" t="s">
        <v>399</v>
      </c>
      <c r="B241" s="37" t="s">
        <v>67</v>
      </c>
      <c r="C241" s="38" t="s">
        <v>481</v>
      </c>
      <c r="D241" s="39" t="s">
        <v>419</v>
      </c>
      <c r="E241" s="218">
        <v>448.4</v>
      </c>
      <c r="F241" s="219">
        <v>3</v>
      </c>
      <c r="G241" s="220">
        <f t="shared" si="12"/>
        <v>1345.1999999999998</v>
      </c>
      <c r="H241" s="219">
        <v>4</v>
      </c>
      <c r="I241" s="221">
        <f t="shared" si="10"/>
        <v>1793.6</v>
      </c>
      <c r="J241" s="219">
        <v>4</v>
      </c>
      <c r="K241" s="222">
        <f t="shared" si="11"/>
        <v>1793.6</v>
      </c>
    </row>
    <row r="242" spans="1:11" s="40" customFormat="1" ht="12.75" x14ac:dyDescent="0.2">
      <c r="A242" s="158" t="s">
        <v>399</v>
      </c>
      <c r="B242" s="37" t="s">
        <v>67</v>
      </c>
      <c r="C242" s="38" t="s">
        <v>482</v>
      </c>
      <c r="D242" s="39" t="s">
        <v>484</v>
      </c>
      <c r="E242" s="218">
        <v>448.4</v>
      </c>
      <c r="F242" s="219">
        <v>5</v>
      </c>
      <c r="G242" s="220">
        <f t="shared" si="12"/>
        <v>2242</v>
      </c>
      <c r="H242" s="219">
        <v>5</v>
      </c>
      <c r="I242" s="221">
        <f t="shared" si="10"/>
        <v>2242</v>
      </c>
      <c r="J242" s="219">
        <v>5</v>
      </c>
      <c r="K242" s="222">
        <f t="shared" si="11"/>
        <v>2242</v>
      </c>
    </row>
    <row r="243" spans="1:11" s="40" customFormat="1" ht="12.75" x14ac:dyDescent="0.2">
      <c r="A243" s="158" t="s">
        <v>399</v>
      </c>
      <c r="B243" s="37" t="s">
        <v>67</v>
      </c>
      <c r="C243" s="38" t="s">
        <v>483</v>
      </c>
      <c r="D243" s="39" t="s">
        <v>486</v>
      </c>
      <c r="E243" s="218">
        <v>448.4</v>
      </c>
      <c r="F243" s="219">
        <v>3</v>
      </c>
      <c r="G243" s="220">
        <f t="shared" si="12"/>
        <v>1345.1999999999998</v>
      </c>
      <c r="H243" s="219">
        <v>3</v>
      </c>
      <c r="I243" s="221">
        <f t="shared" si="10"/>
        <v>1345.1999999999998</v>
      </c>
      <c r="J243" s="219">
        <v>3</v>
      </c>
      <c r="K243" s="222">
        <f t="shared" si="11"/>
        <v>1345.1999999999998</v>
      </c>
    </row>
    <row r="244" spans="1:11" s="40" customFormat="1" ht="12.75" x14ac:dyDescent="0.2">
      <c r="A244" s="158" t="s">
        <v>399</v>
      </c>
      <c r="B244" s="37" t="s">
        <v>67</v>
      </c>
      <c r="C244" s="38" t="s">
        <v>485</v>
      </c>
      <c r="D244" s="39" t="s">
        <v>488</v>
      </c>
      <c r="E244" s="218">
        <v>448.4</v>
      </c>
      <c r="F244" s="219">
        <v>3</v>
      </c>
      <c r="G244" s="220">
        <f t="shared" si="12"/>
        <v>1345.1999999999998</v>
      </c>
      <c r="H244" s="219">
        <v>3</v>
      </c>
      <c r="I244" s="221">
        <f t="shared" si="10"/>
        <v>1345.1999999999998</v>
      </c>
      <c r="J244" s="219">
        <v>3</v>
      </c>
      <c r="K244" s="222">
        <f t="shared" si="11"/>
        <v>1345.1999999999998</v>
      </c>
    </row>
    <row r="245" spans="1:11" s="40" customFormat="1" ht="12.75" x14ac:dyDescent="0.2">
      <c r="A245" s="158" t="s">
        <v>399</v>
      </c>
      <c r="B245" s="37" t="s">
        <v>67</v>
      </c>
      <c r="C245" s="38" t="s">
        <v>487</v>
      </c>
      <c r="D245" s="39" t="s">
        <v>490</v>
      </c>
      <c r="E245" s="218">
        <v>448.4</v>
      </c>
      <c r="F245" s="219">
        <v>3</v>
      </c>
      <c r="G245" s="220">
        <f t="shared" si="12"/>
        <v>1345.1999999999998</v>
      </c>
      <c r="H245" s="219">
        <v>3</v>
      </c>
      <c r="I245" s="221">
        <f t="shared" si="10"/>
        <v>1345.1999999999998</v>
      </c>
      <c r="J245" s="219">
        <v>3</v>
      </c>
      <c r="K245" s="222">
        <f t="shared" si="11"/>
        <v>1345.1999999999998</v>
      </c>
    </row>
    <row r="246" spans="1:11" s="40" customFormat="1" ht="12.75" x14ac:dyDescent="0.2">
      <c r="A246" s="158" t="s">
        <v>399</v>
      </c>
      <c r="B246" s="37" t="s">
        <v>67</v>
      </c>
      <c r="C246" s="38" t="s">
        <v>489</v>
      </c>
      <c r="D246" s="39" t="s">
        <v>492</v>
      </c>
      <c r="E246" s="218">
        <v>531</v>
      </c>
      <c r="F246" s="219">
        <v>0</v>
      </c>
      <c r="G246" s="220">
        <f t="shared" si="12"/>
        <v>0</v>
      </c>
      <c r="H246" s="219">
        <v>0</v>
      </c>
      <c r="I246" s="221">
        <f t="shared" si="10"/>
        <v>0</v>
      </c>
      <c r="J246" s="219">
        <v>0</v>
      </c>
      <c r="K246" s="222">
        <f t="shared" si="11"/>
        <v>0</v>
      </c>
    </row>
    <row r="247" spans="1:11" s="40" customFormat="1" ht="12.75" x14ac:dyDescent="0.2">
      <c r="A247" s="158" t="s">
        <v>399</v>
      </c>
      <c r="B247" s="37" t="s">
        <v>67</v>
      </c>
      <c r="C247" s="38" t="s">
        <v>491</v>
      </c>
      <c r="D247" s="39" t="s">
        <v>494</v>
      </c>
      <c r="E247" s="218">
        <v>531</v>
      </c>
      <c r="F247" s="219">
        <v>0</v>
      </c>
      <c r="G247" s="220">
        <f t="shared" si="12"/>
        <v>0</v>
      </c>
      <c r="H247" s="219">
        <v>0</v>
      </c>
      <c r="I247" s="221">
        <f t="shared" si="10"/>
        <v>0</v>
      </c>
      <c r="J247" s="219">
        <v>0</v>
      </c>
      <c r="K247" s="222">
        <f t="shared" si="11"/>
        <v>0</v>
      </c>
    </row>
    <row r="248" spans="1:11" s="40" customFormat="1" ht="12.75" x14ac:dyDescent="0.2">
      <c r="A248" s="158" t="s">
        <v>399</v>
      </c>
      <c r="B248" s="37" t="s">
        <v>67</v>
      </c>
      <c r="C248" s="38" t="s">
        <v>493</v>
      </c>
      <c r="D248" s="39" t="s">
        <v>496</v>
      </c>
      <c r="E248" s="218">
        <v>531</v>
      </c>
      <c r="F248" s="219">
        <v>0</v>
      </c>
      <c r="G248" s="220">
        <f t="shared" si="12"/>
        <v>0</v>
      </c>
      <c r="H248" s="219">
        <v>0</v>
      </c>
      <c r="I248" s="221">
        <f t="shared" si="10"/>
        <v>0</v>
      </c>
      <c r="J248" s="219">
        <v>0</v>
      </c>
      <c r="K248" s="222">
        <f t="shared" si="11"/>
        <v>0</v>
      </c>
    </row>
    <row r="249" spans="1:11" s="40" customFormat="1" ht="12.75" x14ac:dyDescent="0.2">
      <c r="A249" s="158">
        <v>44491</v>
      </c>
      <c r="B249" s="54" t="s">
        <v>67</v>
      </c>
      <c r="C249" s="38" t="s">
        <v>495</v>
      </c>
      <c r="D249" s="39" t="s">
        <v>438</v>
      </c>
      <c r="E249" s="218">
        <v>5310</v>
      </c>
      <c r="F249" s="219">
        <v>1</v>
      </c>
      <c r="G249" s="220">
        <f t="shared" si="12"/>
        <v>5310</v>
      </c>
      <c r="H249" s="219">
        <v>0</v>
      </c>
      <c r="I249" s="221">
        <f t="shared" si="10"/>
        <v>0</v>
      </c>
      <c r="J249" s="219">
        <v>0</v>
      </c>
      <c r="K249" s="222">
        <f t="shared" si="11"/>
        <v>0</v>
      </c>
    </row>
    <row r="250" spans="1:11" s="40" customFormat="1" ht="12.75" x14ac:dyDescent="0.2">
      <c r="A250" s="36">
        <v>44487</v>
      </c>
      <c r="B250" s="37" t="s">
        <v>28</v>
      </c>
      <c r="C250" s="38" t="s">
        <v>497</v>
      </c>
      <c r="D250" s="39" t="s">
        <v>320</v>
      </c>
      <c r="E250" s="218">
        <v>678.5</v>
      </c>
      <c r="F250" s="219">
        <v>26</v>
      </c>
      <c r="G250" s="220">
        <f t="shared" si="12"/>
        <v>17641</v>
      </c>
      <c r="H250" s="219">
        <v>0</v>
      </c>
      <c r="I250" s="221">
        <f t="shared" si="10"/>
        <v>0</v>
      </c>
      <c r="J250" s="219">
        <v>0</v>
      </c>
      <c r="K250" s="222">
        <f t="shared" si="11"/>
        <v>0</v>
      </c>
    </row>
    <row r="251" spans="1:11" s="40" customFormat="1" ht="12.75" x14ac:dyDescent="0.2">
      <c r="A251" s="36">
        <v>44273</v>
      </c>
      <c r="B251" s="37" t="s">
        <v>28</v>
      </c>
      <c r="C251" s="38" t="s">
        <v>498</v>
      </c>
      <c r="D251" s="39" t="s">
        <v>500</v>
      </c>
      <c r="E251" s="218">
        <v>20</v>
      </c>
      <c r="F251" s="219">
        <v>0</v>
      </c>
      <c r="G251" s="220">
        <f t="shared" si="12"/>
        <v>0</v>
      </c>
      <c r="H251" s="219">
        <v>6</v>
      </c>
      <c r="I251" s="221">
        <f t="shared" si="10"/>
        <v>120</v>
      </c>
      <c r="J251" s="219">
        <v>5</v>
      </c>
      <c r="K251" s="222">
        <f t="shared" si="11"/>
        <v>100</v>
      </c>
    </row>
    <row r="252" spans="1:11" s="40" customFormat="1" ht="12.75" x14ac:dyDescent="0.2">
      <c r="A252" s="36">
        <v>44487</v>
      </c>
      <c r="B252" s="37" t="s">
        <v>28</v>
      </c>
      <c r="C252" s="38" t="s">
        <v>499</v>
      </c>
      <c r="D252" s="39" t="s">
        <v>249</v>
      </c>
      <c r="E252" s="218">
        <v>125.95</v>
      </c>
      <c r="F252" s="219">
        <v>14</v>
      </c>
      <c r="G252" s="220">
        <f t="shared" si="12"/>
        <v>1763.3</v>
      </c>
      <c r="H252" s="219">
        <v>2</v>
      </c>
      <c r="I252" s="221">
        <f t="shared" si="10"/>
        <v>251.9</v>
      </c>
      <c r="J252" s="219">
        <v>2</v>
      </c>
      <c r="K252" s="222">
        <f t="shared" si="11"/>
        <v>251.9</v>
      </c>
    </row>
    <row r="253" spans="1:11" s="40" customFormat="1" ht="12.75" x14ac:dyDescent="0.2">
      <c r="A253" s="36">
        <v>44487</v>
      </c>
      <c r="B253" s="54" t="s">
        <v>28</v>
      </c>
      <c r="C253" s="38" t="s">
        <v>501</v>
      </c>
      <c r="D253" s="39" t="s">
        <v>738</v>
      </c>
      <c r="E253" s="218">
        <v>611.33000000000004</v>
      </c>
      <c r="F253" s="219">
        <v>13</v>
      </c>
      <c r="G253" s="220">
        <f t="shared" si="12"/>
        <v>7947.2900000000009</v>
      </c>
      <c r="H253" s="219">
        <v>8</v>
      </c>
      <c r="I253" s="221">
        <f t="shared" si="10"/>
        <v>4890.6400000000003</v>
      </c>
      <c r="J253" s="219">
        <v>8</v>
      </c>
      <c r="K253" s="222">
        <f t="shared" si="11"/>
        <v>4890.6400000000003</v>
      </c>
    </row>
    <row r="254" spans="1:11" s="40" customFormat="1" ht="12.75" x14ac:dyDescent="0.2">
      <c r="A254" s="36">
        <v>44273</v>
      </c>
      <c r="B254" s="37" t="s">
        <v>28</v>
      </c>
      <c r="C254" s="38" t="s">
        <v>502</v>
      </c>
      <c r="D254" s="39" t="s">
        <v>198</v>
      </c>
      <c r="E254" s="218">
        <v>14.52</v>
      </c>
      <c r="F254" s="219">
        <v>6</v>
      </c>
      <c r="G254" s="220">
        <f t="shared" si="12"/>
        <v>87.12</v>
      </c>
      <c r="H254" s="219">
        <v>11</v>
      </c>
      <c r="I254" s="221">
        <f t="shared" si="10"/>
        <v>159.72</v>
      </c>
      <c r="J254" s="219">
        <v>8</v>
      </c>
      <c r="K254" s="222">
        <f t="shared" si="11"/>
        <v>116.16</v>
      </c>
    </row>
    <row r="255" spans="1:11" s="40" customFormat="1" ht="13.5" thickBot="1" x14ac:dyDescent="0.25">
      <c r="A255" s="36">
        <v>44273</v>
      </c>
      <c r="B255" s="37" t="s">
        <v>28</v>
      </c>
      <c r="C255" s="44" t="s">
        <v>503</v>
      </c>
      <c r="D255" s="39" t="s">
        <v>505</v>
      </c>
      <c r="E255" s="218">
        <v>134</v>
      </c>
      <c r="F255" s="226">
        <v>1</v>
      </c>
      <c r="G255" s="227">
        <f t="shared" si="12"/>
        <v>134</v>
      </c>
      <c r="H255" s="226">
        <v>1</v>
      </c>
      <c r="I255" s="221">
        <f t="shared" si="10"/>
        <v>134</v>
      </c>
      <c r="J255" s="219">
        <v>1</v>
      </c>
      <c r="K255" s="222">
        <f t="shared" si="11"/>
        <v>134</v>
      </c>
    </row>
    <row r="256" spans="1:11" s="40" customFormat="1" ht="12.75" x14ac:dyDescent="0.2">
      <c r="A256" s="36">
        <v>44487</v>
      </c>
      <c r="B256" s="37" t="s">
        <v>28</v>
      </c>
      <c r="C256" s="45" t="s">
        <v>504</v>
      </c>
      <c r="D256" s="39" t="s">
        <v>288</v>
      </c>
      <c r="E256" s="218">
        <v>194.88</v>
      </c>
      <c r="F256" s="228">
        <v>12</v>
      </c>
      <c r="G256" s="229">
        <f t="shared" si="12"/>
        <v>2338.56</v>
      </c>
      <c r="H256" s="228">
        <v>5</v>
      </c>
      <c r="I256" s="221">
        <f t="shared" si="10"/>
        <v>974.4</v>
      </c>
      <c r="J256" s="219">
        <v>3</v>
      </c>
      <c r="K256" s="222">
        <f t="shared" si="11"/>
        <v>584.64</v>
      </c>
    </row>
    <row r="257" spans="1:11" s="40" customFormat="1" ht="12.75" x14ac:dyDescent="0.2">
      <c r="A257" s="36">
        <v>44281</v>
      </c>
      <c r="B257" s="37" t="s">
        <v>62</v>
      </c>
      <c r="C257" s="38" t="s">
        <v>506</v>
      </c>
      <c r="D257" s="39" t="s">
        <v>508</v>
      </c>
      <c r="E257" s="218">
        <v>231.4</v>
      </c>
      <c r="F257" s="219">
        <v>0</v>
      </c>
      <c r="G257" s="220">
        <f t="shared" si="12"/>
        <v>0</v>
      </c>
      <c r="H257" s="219">
        <v>0</v>
      </c>
      <c r="I257" s="221">
        <f t="shared" si="10"/>
        <v>0</v>
      </c>
      <c r="J257" s="219">
        <v>0</v>
      </c>
      <c r="K257" s="222">
        <f t="shared" si="11"/>
        <v>0</v>
      </c>
    </row>
    <row r="258" spans="1:11" s="40" customFormat="1" ht="12.75" x14ac:dyDescent="0.2">
      <c r="A258" s="36">
        <v>44281</v>
      </c>
      <c r="B258" s="37" t="s">
        <v>62</v>
      </c>
      <c r="C258" s="38" t="s">
        <v>507</v>
      </c>
      <c r="D258" s="39" t="s">
        <v>510</v>
      </c>
      <c r="E258" s="218">
        <v>689</v>
      </c>
      <c r="F258" s="219">
        <v>1</v>
      </c>
      <c r="G258" s="220">
        <f t="shared" si="12"/>
        <v>689</v>
      </c>
      <c r="H258" s="219">
        <v>1</v>
      </c>
      <c r="I258" s="221">
        <f t="shared" si="10"/>
        <v>689</v>
      </c>
      <c r="J258" s="219">
        <v>1</v>
      </c>
      <c r="K258" s="222">
        <f t="shared" si="11"/>
        <v>689</v>
      </c>
    </row>
    <row r="259" spans="1:11" s="40" customFormat="1" ht="12.75" x14ac:dyDescent="0.2">
      <c r="A259" s="36">
        <v>44281</v>
      </c>
      <c r="B259" s="37" t="s">
        <v>62</v>
      </c>
      <c r="C259" s="38" t="s">
        <v>509</v>
      </c>
      <c r="D259" s="39" t="s">
        <v>259</v>
      </c>
      <c r="E259" s="218">
        <v>4856</v>
      </c>
      <c r="F259" s="219">
        <v>1</v>
      </c>
      <c r="G259" s="220">
        <f t="shared" si="12"/>
        <v>4856</v>
      </c>
      <c r="H259" s="219">
        <v>1</v>
      </c>
      <c r="I259" s="221">
        <f t="shared" si="10"/>
        <v>4856</v>
      </c>
      <c r="J259" s="219">
        <v>1</v>
      </c>
      <c r="K259" s="222">
        <f t="shared" si="11"/>
        <v>4856</v>
      </c>
    </row>
    <row r="260" spans="1:11" s="40" customFormat="1" ht="12.75" x14ac:dyDescent="0.2">
      <c r="A260" s="36">
        <v>44396</v>
      </c>
      <c r="B260" s="37" t="s">
        <v>62</v>
      </c>
      <c r="C260" s="38" t="s">
        <v>511</v>
      </c>
      <c r="D260" s="39" t="s">
        <v>513</v>
      </c>
      <c r="E260" s="218">
        <v>1948</v>
      </c>
      <c r="F260" s="219">
        <v>3</v>
      </c>
      <c r="G260" s="220">
        <f t="shared" si="12"/>
        <v>5844</v>
      </c>
      <c r="H260" s="219">
        <v>4</v>
      </c>
      <c r="I260" s="221">
        <f t="shared" si="10"/>
        <v>7792</v>
      </c>
      <c r="J260" s="219">
        <v>3</v>
      </c>
      <c r="K260" s="222">
        <f t="shared" si="11"/>
        <v>5844</v>
      </c>
    </row>
    <row r="261" spans="1:11" s="40" customFormat="1" ht="12.75" x14ac:dyDescent="0.2">
      <c r="A261" s="36">
        <v>44477</v>
      </c>
      <c r="B261" s="37" t="s">
        <v>67</v>
      </c>
      <c r="C261" s="38" t="s">
        <v>503</v>
      </c>
      <c r="D261" s="39" t="s">
        <v>266</v>
      </c>
      <c r="E261" s="218">
        <v>5.17</v>
      </c>
      <c r="F261" s="219">
        <v>324</v>
      </c>
      <c r="G261" s="220">
        <f t="shared" si="12"/>
        <v>1675.08</v>
      </c>
      <c r="H261" s="219">
        <v>144</v>
      </c>
      <c r="I261" s="221">
        <f t="shared" si="10"/>
        <v>744.48</v>
      </c>
      <c r="J261" s="219">
        <v>144</v>
      </c>
      <c r="K261" s="222">
        <f t="shared" si="11"/>
        <v>744.48</v>
      </c>
    </row>
    <row r="262" spans="1:11" s="40" customFormat="1" ht="12.75" x14ac:dyDescent="0.2">
      <c r="A262" s="36">
        <v>44477</v>
      </c>
      <c r="B262" s="37" t="s">
        <v>67</v>
      </c>
      <c r="C262" s="38" t="s">
        <v>504</v>
      </c>
      <c r="D262" s="39" t="s">
        <v>126</v>
      </c>
      <c r="E262" s="218">
        <v>21.66</v>
      </c>
      <c r="F262" s="219">
        <v>5</v>
      </c>
      <c r="G262" s="220">
        <f t="shared" si="12"/>
        <v>108.3</v>
      </c>
      <c r="H262" s="219">
        <v>2</v>
      </c>
      <c r="I262" s="221">
        <f t="shared" si="10"/>
        <v>43.32</v>
      </c>
      <c r="J262" s="219">
        <v>1</v>
      </c>
      <c r="K262" s="222">
        <f t="shared" si="11"/>
        <v>21.66</v>
      </c>
    </row>
    <row r="263" spans="1:11" s="40" customFormat="1" ht="12.75" x14ac:dyDescent="0.2">
      <c r="A263" s="36">
        <v>44477</v>
      </c>
      <c r="B263" s="37" t="s">
        <v>67</v>
      </c>
      <c r="C263" s="38" t="s">
        <v>506</v>
      </c>
      <c r="D263" s="39" t="s">
        <v>127</v>
      </c>
      <c r="E263" s="218">
        <v>63.33</v>
      </c>
      <c r="F263" s="219">
        <v>6</v>
      </c>
      <c r="G263" s="220">
        <f t="shared" si="12"/>
        <v>379.98</v>
      </c>
      <c r="H263" s="219">
        <v>2</v>
      </c>
      <c r="I263" s="221">
        <f t="shared" si="10"/>
        <v>126.66</v>
      </c>
      <c r="J263" s="219">
        <v>1</v>
      </c>
      <c r="K263" s="222">
        <f t="shared" si="11"/>
        <v>63.33</v>
      </c>
    </row>
    <row r="264" spans="1:11" s="40" customFormat="1" ht="12.75" x14ac:dyDescent="0.2">
      <c r="A264" s="36">
        <v>44364</v>
      </c>
      <c r="B264" s="37" t="s">
        <v>28</v>
      </c>
      <c r="C264" s="38" t="s">
        <v>507</v>
      </c>
      <c r="D264" s="39" t="s">
        <v>225</v>
      </c>
      <c r="E264" s="218">
        <v>200</v>
      </c>
      <c r="F264" s="219">
        <v>0</v>
      </c>
      <c r="G264" s="220">
        <f t="shared" si="12"/>
        <v>0</v>
      </c>
      <c r="H264" s="219">
        <v>4</v>
      </c>
      <c r="I264" s="221">
        <f t="shared" si="10"/>
        <v>800</v>
      </c>
      <c r="J264" s="219">
        <v>0</v>
      </c>
      <c r="K264" s="222">
        <f t="shared" si="11"/>
        <v>0</v>
      </c>
    </row>
    <row r="265" spans="1:11" s="40" customFormat="1" ht="12.75" x14ac:dyDescent="0.2">
      <c r="A265" s="36">
        <v>44364</v>
      </c>
      <c r="B265" s="37" t="s">
        <v>28</v>
      </c>
      <c r="C265" s="38" t="s">
        <v>509</v>
      </c>
      <c r="D265" s="39" t="s">
        <v>226</v>
      </c>
      <c r="E265" s="218">
        <v>209</v>
      </c>
      <c r="F265" s="219">
        <v>5</v>
      </c>
      <c r="G265" s="220">
        <f t="shared" si="12"/>
        <v>1045</v>
      </c>
      <c r="H265" s="219">
        <v>5</v>
      </c>
      <c r="I265" s="221">
        <f t="shared" si="10"/>
        <v>1045</v>
      </c>
      <c r="J265" s="219">
        <v>5</v>
      </c>
      <c r="K265" s="222">
        <f t="shared" si="11"/>
        <v>1045</v>
      </c>
    </row>
    <row r="266" spans="1:11" s="40" customFormat="1" ht="12.75" x14ac:dyDescent="0.2">
      <c r="A266" s="36">
        <v>44364</v>
      </c>
      <c r="B266" s="37" t="s">
        <v>28</v>
      </c>
      <c r="C266" s="38" t="s">
        <v>511</v>
      </c>
      <c r="D266" s="39" t="s">
        <v>374</v>
      </c>
      <c r="E266" s="218">
        <v>71</v>
      </c>
      <c r="F266" s="219">
        <v>24</v>
      </c>
      <c r="G266" s="220">
        <f t="shared" si="12"/>
        <v>1704</v>
      </c>
      <c r="H266" s="219">
        <v>24</v>
      </c>
      <c r="I266" s="221">
        <f t="shared" si="10"/>
        <v>1704</v>
      </c>
      <c r="J266" s="219">
        <v>24</v>
      </c>
      <c r="K266" s="222">
        <f t="shared" si="11"/>
        <v>1704</v>
      </c>
    </row>
    <row r="267" spans="1:11" s="40" customFormat="1" ht="12.75" x14ac:dyDescent="0.2">
      <c r="A267" s="36">
        <v>44364</v>
      </c>
      <c r="B267" s="37" t="s">
        <v>67</v>
      </c>
      <c r="C267" s="38" t="s">
        <v>512</v>
      </c>
      <c r="D267" s="232" t="s">
        <v>301</v>
      </c>
      <c r="E267" s="218">
        <v>18</v>
      </c>
      <c r="F267" s="219">
        <v>360</v>
      </c>
      <c r="G267" s="220">
        <f t="shared" si="12"/>
        <v>6480</v>
      </c>
      <c r="H267" s="219">
        <v>360</v>
      </c>
      <c r="I267" s="221">
        <f t="shared" si="10"/>
        <v>6480</v>
      </c>
      <c r="J267" s="219">
        <v>360</v>
      </c>
      <c r="K267" s="222">
        <f t="shared" si="11"/>
        <v>6480</v>
      </c>
    </row>
    <row r="268" spans="1:11" s="40" customFormat="1" ht="12.75" x14ac:dyDescent="0.2">
      <c r="A268" s="36">
        <v>44448</v>
      </c>
      <c r="B268" s="37" t="s">
        <v>67</v>
      </c>
      <c r="C268" s="38" t="s">
        <v>465</v>
      </c>
      <c r="D268" s="39" t="s">
        <v>591</v>
      </c>
      <c r="E268" s="218">
        <v>442.5</v>
      </c>
      <c r="F268" s="219">
        <v>3</v>
      </c>
      <c r="G268" s="220">
        <f t="shared" si="12"/>
        <v>1327.5</v>
      </c>
      <c r="H268" s="219" t="s">
        <v>592</v>
      </c>
      <c r="I268" s="221">
        <f t="shared" si="10"/>
        <v>0</v>
      </c>
      <c r="J268" s="219">
        <v>3</v>
      </c>
      <c r="K268" s="222">
        <f t="shared" si="11"/>
        <v>1327.5</v>
      </c>
    </row>
    <row r="269" spans="1:11" s="40" customFormat="1" ht="12.75" x14ac:dyDescent="0.2">
      <c r="A269" s="36">
        <v>44448</v>
      </c>
      <c r="B269" s="37" t="s">
        <v>67</v>
      </c>
      <c r="C269" s="38" t="s">
        <v>466</v>
      </c>
      <c r="D269" s="39" t="s">
        <v>593</v>
      </c>
      <c r="E269" s="218">
        <v>6.14</v>
      </c>
      <c r="F269" s="219">
        <v>100</v>
      </c>
      <c r="G269" s="220">
        <f t="shared" si="12"/>
        <v>614</v>
      </c>
      <c r="H269" s="219" t="s">
        <v>592</v>
      </c>
      <c r="I269" s="221">
        <f t="shared" si="10"/>
        <v>0</v>
      </c>
      <c r="J269" s="219">
        <v>100</v>
      </c>
      <c r="K269" s="222">
        <f t="shared" si="11"/>
        <v>614</v>
      </c>
    </row>
    <row r="270" spans="1:11" s="40" customFormat="1" ht="12.75" x14ac:dyDescent="0.2">
      <c r="A270" s="36">
        <v>44448</v>
      </c>
      <c r="B270" s="37" t="s">
        <v>67</v>
      </c>
      <c r="C270" s="38" t="s">
        <v>467</v>
      </c>
      <c r="D270" s="39" t="s">
        <v>594</v>
      </c>
      <c r="E270" s="218">
        <v>254.88</v>
      </c>
      <c r="F270" s="219">
        <v>10</v>
      </c>
      <c r="G270" s="220">
        <f t="shared" si="12"/>
        <v>2548.8000000000002</v>
      </c>
      <c r="H270" s="219" t="s">
        <v>592</v>
      </c>
      <c r="I270" s="221">
        <f t="shared" ref="I270:I309" si="13">E270*H270</f>
        <v>0</v>
      </c>
      <c r="J270" s="219">
        <v>10</v>
      </c>
      <c r="K270" s="222">
        <f t="shared" ref="K270:K309" si="14">E270*J270</f>
        <v>2548.8000000000002</v>
      </c>
    </row>
    <row r="271" spans="1:11" s="40" customFormat="1" ht="12.75" x14ac:dyDescent="0.2">
      <c r="A271" s="36">
        <v>44448</v>
      </c>
      <c r="B271" s="37" t="s">
        <v>67</v>
      </c>
      <c r="C271" s="38" t="s">
        <v>469</v>
      </c>
      <c r="D271" s="39" t="s">
        <v>595</v>
      </c>
      <c r="E271" s="218">
        <v>182.9</v>
      </c>
      <c r="F271" s="219">
        <v>15</v>
      </c>
      <c r="G271" s="220">
        <f t="shared" si="12"/>
        <v>2743.5</v>
      </c>
      <c r="H271" s="219" t="s">
        <v>592</v>
      </c>
      <c r="I271" s="221">
        <f t="shared" si="13"/>
        <v>0</v>
      </c>
      <c r="J271" s="219">
        <v>15</v>
      </c>
      <c r="K271" s="222">
        <f t="shared" si="14"/>
        <v>2743.5</v>
      </c>
    </row>
    <row r="272" spans="1:11" s="40" customFormat="1" ht="12.75" x14ac:dyDescent="0.2">
      <c r="A272" s="36">
        <v>44448</v>
      </c>
      <c r="B272" s="37" t="s">
        <v>67</v>
      </c>
      <c r="C272" s="38" t="s">
        <v>470</v>
      </c>
      <c r="D272" s="39" t="s">
        <v>596</v>
      </c>
      <c r="E272" s="218">
        <v>146.32</v>
      </c>
      <c r="F272" s="219">
        <v>5</v>
      </c>
      <c r="G272" s="220">
        <f t="shared" si="12"/>
        <v>731.59999999999991</v>
      </c>
      <c r="H272" s="219" t="s">
        <v>592</v>
      </c>
      <c r="I272" s="221">
        <f t="shared" si="13"/>
        <v>0</v>
      </c>
      <c r="J272" s="219">
        <v>5</v>
      </c>
      <c r="K272" s="222">
        <f t="shared" si="14"/>
        <v>731.59999999999991</v>
      </c>
    </row>
    <row r="273" spans="1:11" s="40" customFormat="1" ht="12.75" x14ac:dyDescent="0.2">
      <c r="A273" s="36">
        <v>44448</v>
      </c>
      <c r="B273" s="37" t="s">
        <v>67</v>
      </c>
      <c r="C273" s="38" t="s">
        <v>471</v>
      </c>
      <c r="D273" s="39" t="s">
        <v>597</v>
      </c>
      <c r="E273" s="218">
        <v>92.04</v>
      </c>
      <c r="F273" s="219">
        <v>5</v>
      </c>
      <c r="G273" s="220">
        <f t="shared" si="12"/>
        <v>460.20000000000005</v>
      </c>
      <c r="H273" s="219" t="s">
        <v>592</v>
      </c>
      <c r="I273" s="221">
        <f t="shared" si="13"/>
        <v>0</v>
      </c>
      <c r="J273" s="219">
        <v>5</v>
      </c>
      <c r="K273" s="222">
        <f t="shared" si="14"/>
        <v>460.20000000000005</v>
      </c>
    </row>
    <row r="274" spans="1:11" s="40" customFormat="1" ht="12.75" x14ac:dyDescent="0.2">
      <c r="A274" s="36">
        <v>44448</v>
      </c>
      <c r="B274" s="37" t="s">
        <v>67</v>
      </c>
      <c r="C274" s="38" t="s">
        <v>472</v>
      </c>
      <c r="D274" s="39" t="s">
        <v>598</v>
      </c>
      <c r="E274" s="218">
        <v>1475</v>
      </c>
      <c r="F274" s="219">
        <v>1</v>
      </c>
      <c r="G274" s="220">
        <f t="shared" si="12"/>
        <v>1475</v>
      </c>
      <c r="H274" s="219" t="s">
        <v>592</v>
      </c>
      <c r="I274" s="221">
        <f t="shared" si="13"/>
        <v>0</v>
      </c>
      <c r="J274" s="219">
        <v>1</v>
      </c>
      <c r="K274" s="222">
        <f t="shared" si="14"/>
        <v>1475</v>
      </c>
    </row>
    <row r="275" spans="1:11" s="40" customFormat="1" ht="12.75" x14ac:dyDescent="0.2">
      <c r="A275" s="36">
        <v>44448</v>
      </c>
      <c r="B275" s="37" t="s">
        <v>67</v>
      </c>
      <c r="C275" s="38" t="s">
        <v>473</v>
      </c>
      <c r="D275" s="39" t="s">
        <v>599</v>
      </c>
      <c r="E275" s="218">
        <v>153.4</v>
      </c>
      <c r="F275" s="219">
        <v>10</v>
      </c>
      <c r="G275" s="220">
        <f t="shared" si="12"/>
        <v>1534</v>
      </c>
      <c r="H275" s="219" t="s">
        <v>592</v>
      </c>
      <c r="I275" s="221">
        <f t="shared" si="13"/>
        <v>0</v>
      </c>
      <c r="J275" s="219">
        <v>10</v>
      </c>
      <c r="K275" s="222">
        <f t="shared" si="14"/>
        <v>1534</v>
      </c>
    </row>
    <row r="276" spans="1:11" s="40" customFormat="1" ht="12.75" x14ac:dyDescent="0.2">
      <c r="A276" s="36">
        <v>44448</v>
      </c>
      <c r="B276" s="37" t="s">
        <v>67</v>
      </c>
      <c r="C276" s="38" t="s">
        <v>474</v>
      </c>
      <c r="D276" s="39" t="s">
        <v>600</v>
      </c>
      <c r="E276" s="218">
        <v>165.2</v>
      </c>
      <c r="F276" s="219">
        <v>4</v>
      </c>
      <c r="G276" s="220">
        <f t="shared" si="12"/>
        <v>660.8</v>
      </c>
      <c r="H276" s="219" t="s">
        <v>592</v>
      </c>
      <c r="I276" s="221">
        <f t="shared" si="13"/>
        <v>0</v>
      </c>
      <c r="J276" s="219">
        <v>4</v>
      </c>
      <c r="K276" s="222">
        <f t="shared" si="14"/>
        <v>660.8</v>
      </c>
    </row>
    <row r="277" spans="1:11" s="40" customFormat="1" ht="12.75" x14ac:dyDescent="0.2">
      <c r="A277" s="36">
        <v>44448</v>
      </c>
      <c r="B277" s="37" t="s">
        <v>67</v>
      </c>
      <c r="C277" s="38" t="s">
        <v>475</v>
      </c>
      <c r="D277" s="39" t="s">
        <v>601</v>
      </c>
      <c r="E277" s="218">
        <v>177</v>
      </c>
      <c r="F277" s="219">
        <v>5</v>
      </c>
      <c r="G277" s="220">
        <f t="shared" si="12"/>
        <v>885</v>
      </c>
      <c r="H277" s="219" t="s">
        <v>592</v>
      </c>
      <c r="I277" s="221">
        <f t="shared" si="13"/>
        <v>0</v>
      </c>
      <c r="J277" s="219">
        <v>5</v>
      </c>
      <c r="K277" s="222">
        <f t="shared" si="14"/>
        <v>885</v>
      </c>
    </row>
    <row r="278" spans="1:11" s="40" customFormat="1" ht="12.75" x14ac:dyDescent="0.2">
      <c r="A278" s="36">
        <v>44448</v>
      </c>
      <c r="B278" s="37" t="s">
        <v>67</v>
      </c>
      <c r="C278" s="38" t="s">
        <v>476</v>
      </c>
      <c r="D278" s="39" t="s">
        <v>602</v>
      </c>
      <c r="E278" s="218">
        <v>472</v>
      </c>
      <c r="F278" s="219">
        <v>3</v>
      </c>
      <c r="G278" s="220">
        <f t="shared" si="12"/>
        <v>1416</v>
      </c>
      <c r="H278" s="219" t="s">
        <v>592</v>
      </c>
      <c r="I278" s="221">
        <f t="shared" si="13"/>
        <v>0</v>
      </c>
      <c r="J278" s="219">
        <v>3</v>
      </c>
      <c r="K278" s="222">
        <f t="shared" si="14"/>
        <v>1416</v>
      </c>
    </row>
    <row r="279" spans="1:11" s="40" customFormat="1" ht="12.75" x14ac:dyDescent="0.2">
      <c r="A279" s="36">
        <v>44448</v>
      </c>
      <c r="B279" s="37" t="s">
        <v>67</v>
      </c>
      <c r="C279" s="38" t="s">
        <v>478</v>
      </c>
      <c r="D279" s="39" t="s">
        <v>603</v>
      </c>
      <c r="E279" s="218">
        <v>135.69999999999999</v>
      </c>
      <c r="F279" s="219">
        <v>4</v>
      </c>
      <c r="G279" s="220">
        <f t="shared" si="12"/>
        <v>542.79999999999995</v>
      </c>
      <c r="H279" s="219" t="s">
        <v>592</v>
      </c>
      <c r="I279" s="221">
        <f t="shared" si="13"/>
        <v>0</v>
      </c>
      <c r="J279" s="219">
        <v>5</v>
      </c>
      <c r="K279" s="222">
        <f t="shared" si="14"/>
        <v>678.5</v>
      </c>
    </row>
    <row r="280" spans="1:11" s="40" customFormat="1" ht="12.75" x14ac:dyDescent="0.2">
      <c r="A280" s="36">
        <v>44448</v>
      </c>
      <c r="B280" s="37" t="s">
        <v>67</v>
      </c>
      <c r="C280" s="38" t="s">
        <v>479</v>
      </c>
      <c r="D280" s="39" t="s">
        <v>604</v>
      </c>
      <c r="E280" s="218">
        <v>127.44</v>
      </c>
      <c r="F280" s="219">
        <v>5</v>
      </c>
      <c r="G280" s="220">
        <f t="shared" si="12"/>
        <v>637.20000000000005</v>
      </c>
      <c r="H280" s="219" t="s">
        <v>592</v>
      </c>
      <c r="I280" s="221">
        <f t="shared" si="13"/>
        <v>0</v>
      </c>
      <c r="J280" s="219">
        <v>5</v>
      </c>
      <c r="K280" s="222">
        <f t="shared" si="14"/>
        <v>637.20000000000005</v>
      </c>
    </row>
    <row r="281" spans="1:11" s="40" customFormat="1" ht="12.75" x14ac:dyDescent="0.2">
      <c r="A281" s="36">
        <v>44448</v>
      </c>
      <c r="B281" s="37" t="s">
        <v>67</v>
      </c>
      <c r="C281" s="38" t="s">
        <v>481</v>
      </c>
      <c r="D281" s="39" t="s">
        <v>605</v>
      </c>
      <c r="E281" s="218">
        <v>1191.8</v>
      </c>
      <c r="F281" s="219">
        <v>2</v>
      </c>
      <c r="G281" s="220">
        <f t="shared" si="12"/>
        <v>2383.6</v>
      </c>
      <c r="H281" s="219" t="s">
        <v>592</v>
      </c>
      <c r="I281" s="221">
        <f t="shared" si="13"/>
        <v>0</v>
      </c>
      <c r="J281" s="219">
        <v>2</v>
      </c>
      <c r="K281" s="222">
        <f t="shared" si="14"/>
        <v>2383.6</v>
      </c>
    </row>
    <row r="282" spans="1:11" s="40" customFormat="1" ht="12.75" x14ac:dyDescent="0.2">
      <c r="A282" s="36">
        <v>44448</v>
      </c>
      <c r="B282" s="37" t="s">
        <v>67</v>
      </c>
      <c r="C282" s="38" t="s">
        <v>482</v>
      </c>
      <c r="D282" s="39" t="s">
        <v>606</v>
      </c>
      <c r="E282" s="218">
        <v>306.8</v>
      </c>
      <c r="F282" s="219">
        <v>2</v>
      </c>
      <c r="G282" s="220">
        <f t="shared" si="12"/>
        <v>613.6</v>
      </c>
      <c r="H282" s="219" t="s">
        <v>592</v>
      </c>
      <c r="I282" s="221">
        <f t="shared" si="13"/>
        <v>0</v>
      </c>
      <c r="J282" s="219">
        <v>2</v>
      </c>
      <c r="K282" s="222">
        <f t="shared" si="14"/>
        <v>613.6</v>
      </c>
    </row>
    <row r="283" spans="1:11" s="40" customFormat="1" ht="12.75" x14ac:dyDescent="0.2">
      <c r="A283" s="36">
        <v>44448</v>
      </c>
      <c r="B283" s="37" t="s">
        <v>67</v>
      </c>
      <c r="C283" s="38" t="s">
        <v>483</v>
      </c>
      <c r="D283" s="39" t="s">
        <v>607</v>
      </c>
      <c r="E283" s="218">
        <v>772.9</v>
      </c>
      <c r="F283" s="219">
        <v>2</v>
      </c>
      <c r="G283" s="220">
        <f t="shared" si="12"/>
        <v>1545.8</v>
      </c>
      <c r="H283" s="219" t="s">
        <v>592</v>
      </c>
      <c r="I283" s="221">
        <f t="shared" si="13"/>
        <v>0</v>
      </c>
      <c r="J283" s="219">
        <v>2</v>
      </c>
      <c r="K283" s="222">
        <f t="shared" si="14"/>
        <v>1545.8</v>
      </c>
    </row>
    <row r="284" spans="1:11" s="40" customFormat="1" ht="12.75" x14ac:dyDescent="0.2">
      <c r="A284" s="36">
        <v>44448</v>
      </c>
      <c r="B284" s="37" t="s">
        <v>67</v>
      </c>
      <c r="C284" s="38" t="s">
        <v>485</v>
      </c>
      <c r="D284" s="39" t="s">
        <v>608</v>
      </c>
      <c r="E284" s="218">
        <v>1417.18</v>
      </c>
      <c r="F284" s="219">
        <v>2</v>
      </c>
      <c r="G284" s="220">
        <f t="shared" si="12"/>
        <v>2834.36</v>
      </c>
      <c r="H284" s="219" t="s">
        <v>592</v>
      </c>
      <c r="I284" s="221">
        <f t="shared" si="13"/>
        <v>0</v>
      </c>
      <c r="J284" s="219">
        <v>2</v>
      </c>
      <c r="K284" s="222">
        <f t="shared" si="14"/>
        <v>2834.36</v>
      </c>
    </row>
    <row r="285" spans="1:11" s="40" customFormat="1" ht="12.75" x14ac:dyDescent="0.2">
      <c r="A285" s="36">
        <v>44448</v>
      </c>
      <c r="B285" s="37" t="s">
        <v>67</v>
      </c>
      <c r="C285" s="38" t="s">
        <v>487</v>
      </c>
      <c r="D285" s="39" t="s">
        <v>609</v>
      </c>
      <c r="E285" s="218">
        <v>342.2</v>
      </c>
      <c r="F285" s="219">
        <v>10</v>
      </c>
      <c r="G285" s="220">
        <f t="shared" si="12"/>
        <v>3422</v>
      </c>
      <c r="H285" s="219" t="s">
        <v>592</v>
      </c>
      <c r="I285" s="221">
        <f t="shared" si="13"/>
        <v>0</v>
      </c>
      <c r="J285" s="219">
        <v>10</v>
      </c>
      <c r="K285" s="222">
        <f t="shared" si="14"/>
        <v>3422</v>
      </c>
    </row>
    <row r="286" spans="1:11" s="40" customFormat="1" ht="12.75" x14ac:dyDescent="0.2">
      <c r="A286" s="36">
        <v>44448</v>
      </c>
      <c r="B286" s="37" t="s">
        <v>67</v>
      </c>
      <c r="C286" s="38" t="s">
        <v>489</v>
      </c>
      <c r="D286" s="39" t="s">
        <v>610</v>
      </c>
      <c r="E286" s="218">
        <v>961.7</v>
      </c>
      <c r="F286" s="219">
        <v>10</v>
      </c>
      <c r="G286" s="220">
        <f t="shared" si="12"/>
        <v>9617</v>
      </c>
      <c r="H286" s="219" t="s">
        <v>592</v>
      </c>
      <c r="I286" s="221">
        <f t="shared" si="13"/>
        <v>0</v>
      </c>
      <c r="J286" s="219">
        <v>10</v>
      </c>
      <c r="K286" s="222">
        <f t="shared" si="14"/>
        <v>9617</v>
      </c>
    </row>
    <row r="287" spans="1:11" s="40" customFormat="1" ht="12.75" x14ac:dyDescent="0.2">
      <c r="A287" s="36">
        <v>44448</v>
      </c>
      <c r="B287" s="37" t="s">
        <v>67</v>
      </c>
      <c r="C287" s="38" t="s">
        <v>491</v>
      </c>
      <c r="D287" s="39" t="s">
        <v>611</v>
      </c>
      <c r="E287" s="218">
        <v>654.9</v>
      </c>
      <c r="F287" s="219">
        <v>9</v>
      </c>
      <c r="G287" s="220">
        <f t="shared" si="12"/>
        <v>5894.0999999999995</v>
      </c>
      <c r="H287" s="219" t="s">
        <v>592</v>
      </c>
      <c r="I287" s="221">
        <f t="shared" si="13"/>
        <v>0</v>
      </c>
      <c r="J287" s="219">
        <v>9</v>
      </c>
      <c r="K287" s="222">
        <f t="shared" si="14"/>
        <v>5894.0999999999995</v>
      </c>
    </row>
    <row r="288" spans="1:11" s="40" customFormat="1" ht="12.75" x14ac:dyDescent="0.2">
      <c r="A288" s="36">
        <v>44448</v>
      </c>
      <c r="B288" s="37" t="s">
        <v>67</v>
      </c>
      <c r="C288" s="38" t="s">
        <v>493</v>
      </c>
      <c r="D288" s="39" t="s">
        <v>612</v>
      </c>
      <c r="E288" s="218">
        <v>1416</v>
      </c>
      <c r="F288" s="219">
        <v>4</v>
      </c>
      <c r="G288" s="220">
        <f t="shared" si="12"/>
        <v>5664</v>
      </c>
      <c r="H288" s="219" t="s">
        <v>592</v>
      </c>
      <c r="I288" s="221">
        <f t="shared" si="13"/>
        <v>0</v>
      </c>
      <c r="J288" s="219">
        <v>4</v>
      </c>
      <c r="K288" s="222">
        <f t="shared" si="14"/>
        <v>5664</v>
      </c>
    </row>
    <row r="289" spans="1:11" s="40" customFormat="1" ht="12.75" x14ac:dyDescent="0.2">
      <c r="A289" s="36">
        <v>44448</v>
      </c>
      <c r="B289" s="37" t="s">
        <v>67</v>
      </c>
      <c r="C289" s="38" t="s">
        <v>495</v>
      </c>
      <c r="D289" s="39" t="s">
        <v>613</v>
      </c>
      <c r="E289" s="218">
        <v>6572.6</v>
      </c>
      <c r="F289" s="219">
        <v>2</v>
      </c>
      <c r="G289" s="220">
        <f t="shared" si="12"/>
        <v>13145.2</v>
      </c>
      <c r="H289" s="219" t="s">
        <v>592</v>
      </c>
      <c r="I289" s="221">
        <f t="shared" si="13"/>
        <v>0</v>
      </c>
      <c r="J289" s="219">
        <v>2</v>
      </c>
      <c r="K289" s="222">
        <f t="shared" si="14"/>
        <v>13145.2</v>
      </c>
    </row>
    <row r="290" spans="1:11" s="40" customFormat="1" ht="12.75" x14ac:dyDescent="0.2">
      <c r="A290" s="36">
        <v>44448</v>
      </c>
      <c r="B290" s="37" t="s">
        <v>67</v>
      </c>
      <c r="C290" s="38" t="s">
        <v>497</v>
      </c>
      <c r="D290" s="39" t="s">
        <v>614</v>
      </c>
      <c r="E290" s="218">
        <v>3138.8</v>
      </c>
      <c r="F290" s="219">
        <v>0</v>
      </c>
      <c r="G290" s="220">
        <f t="shared" si="12"/>
        <v>0</v>
      </c>
      <c r="H290" s="219" t="s">
        <v>592</v>
      </c>
      <c r="I290" s="221">
        <f t="shared" si="13"/>
        <v>0</v>
      </c>
      <c r="J290" s="219">
        <v>1</v>
      </c>
      <c r="K290" s="222">
        <f t="shared" si="14"/>
        <v>3138.8</v>
      </c>
    </row>
    <row r="291" spans="1:11" s="40" customFormat="1" ht="12.75" x14ac:dyDescent="0.2">
      <c r="A291" s="36">
        <v>44448</v>
      </c>
      <c r="B291" s="37" t="s">
        <v>67</v>
      </c>
      <c r="C291" s="38" t="s">
        <v>498</v>
      </c>
      <c r="D291" s="39" t="s">
        <v>615</v>
      </c>
      <c r="E291" s="218">
        <v>6726</v>
      </c>
      <c r="F291" s="219">
        <v>1</v>
      </c>
      <c r="G291" s="220">
        <f>E291*F291</f>
        <v>6726</v>
      </c>
      <c r="H291" s="219" t="s">
        <v>592</v>
      </c>
      <c r="I291" s="221">
        <f t="shared" si="13"/>
        <v>0</v>
      </c>
      <c r="J291" s="219">
        <v>1</v>
      </c>
      <c r="K291" s="222">
        <f t="shared" si="14"/>
        <v>6726</v>
      </c>
    </row>
    <row r="292" spans="1:11" s="40" customFormat="1" ht="12.75" x14ac:dyDescent="0.2">
      <c r="A292" s="36">
        <v>44448</v>
      </c>
      <c r="B292" s="37" t="s">
        <v>67</v>
      </c>
      <c r="C292" s="38" t="s">
        <v>499</v>
      </c>
      <c r="D292" s="39" t="s">
        <v>616</v>
      </c>
      <c r="E292" s="218">
        <v>18054</v>
      </c>
      <c r="F292" s="219">
        <v>1</v>
      </c>
      <c r="G292" s="220">
        <f>E292*F292</f>
        <v>18054</v>
      </c>
      <c r="H292" s="219"/>
      <c r="I292" s="221"/>
      <c r="J292" s="219"/>
      <c r="K292" s="222"/>
    </row>
    <row r="293" spans="1:11" s="40" customFormat="1" ht="12.75" x14ac:dyDescent="0.2">
      <c r="A293" s="36">
        <v>44477</v>
      </c>
      <c r="B293" s="37" t="s">
        <v>62</v>
      </c>
      <c r="C293" s="38" t="s">
        <v>501</v>
      </c>
      <c r="D293" s="39" t="s">
        <v>744</v>
      </c>
      <c r="E293" s="218">
        <v>377.6</v>
      </c>
      <c r="F293" s="219">
        <v>0</v>
      </c>
      <c r="G293" s="220">
        <f t="shared" ref="G293:G308" si="15">E293*F293</f>
        <v>0</v>
      </c>
      <c r="H293" s="219"/>
      <c r="I293" s="221"/>
      <c r="J293" s="219"/>
      <c r="K293" s="222"/>
    </row>
    <row r="294" spans="1:11" s="40" customFormat="1" ht="12.75" x14ac:dyDescent="0.2">
      <c r="A294" s="36">
        <v>44477</v>
      </c>
      <c r="B294" s="37" t="s">
        <v>62</v>
      </c>
      <c r="C294" s="38" t="s">
        <v>502</v>
      </c>
      <c r="D294" s="39" t="s">
        <v>745</v>
      </c>
      <c r="E294" s="218">
        <v>3124.64</v>
      </c>
      <c r="F294" s="219">
        <v>1</v>
      </c>
      <c r="G294" s="220">
        <f t="shared" si="15"/>
        <v>3124.64</v>
      </c>
      <c r="H294" s="219"/>
      <c r="I294" s="221"/>
      <c r="J294" s="219"/>
      <c r="K294" s="222"/>
    </row>
    <row r="295" spans="1:11" s="40" customFormat="1" ht="12.75" x14ac:dyDescent="0.2">
      <c r="A295" s="36">
        <v>44477</v>
      </c>
      <c r="B295" s="37" t="s">
        <v>67</v>
      </c>
      <c r="C295" s="38" t="s">
        <v>503</v>
      </c>
      <c r="D295" s="39" t="s">
        <v>746</v>
      </c>
      <c r="E295" s="218">
        <v>103</v>
      </c>
      <c r="F295" s="219">
        <v>7</v>
      </c>
      <c r="G295" s="220">
        <f t="shared" si="15"/>
        <v>721</v>
      </c>
      <c r="H295" s="219"/>
      <c r="I295" s="221"/>
      <c r="J295" s="219"/>
      <c r="K295" s="222"/>
    </row>
    <row r="296" spans="1:11" s="40" customFormat="1" ht="12.75" x14ac:dyDescent="0.2">
      <c r="A296" s="36">
        <v>44477</v>
      </c>
      <c r="B296" s="37" t="s">
        <v>67</v>
      </c>
      <c r="C296" s="38" t="s">
        <v>504</v>
      </c>
      <c r="D296" s="39" t="s">
        <v>747</v>
      </c>
      <c r="E296" s="218">
        <v>440</v>
      </c>
      <c r="F296" s="219">
        <v>2</v>
      </c>
      <c r="G296" s="220">
        <f t="shared" si="15"/>
        <v>880</v>
      </c>
      <c r="H296" s="219"/>
      <c r="I296" s="221"/>
      <c r="J296" s="219"/>
      <c r="K296" s="222"/>
    </row>
    <row r="297" spans="1:11" s="40" customFormat="1" ht="12.75" x14ac:dyDescent="0.2">
      <c r="A297" s="36">
        <v>44477</v>
      </c>
      <c r="B297" s="37" t="s">
        <v>67</v>
      </c>
      <c r="C297" s="38" t="s">
        <v>506</v>
      </c>
      <c r="D297" s="39" t="s">
        <v>748</v>
      </c>
      <c r="E297" s="218">
        <v>91</v>
      </c>
      <c r="F297" s="219">
        <v>7</v>
      </c>
      <c r="G297" s="220">
        <f t="shared" si="15"/>
        <v>637</v>
      </c>
      <c r="H297" s="219"/>
      <c r="I297" s="221"/>
      <c r="J297" s="219"/>
      <c r="K297" s="222"/>
    </row>
    <row r="298" spans="1:11" s="40" customFormat="1" ht="12.75" x14ac:dyDescent="0.2">
      <c r="A298" s="36">
        <v>44477</v>
      </c>
      <c r="B298" s="37" t="s">
        <v>67</v>
      </c>
      <c r="C298" s="38" t="s">
        <v>507</v>
      </c>
      <c r="D298" s="39" t="s">
        <v>749</v>
      </c>
      <c r="E298" s="218">
        <v>19.2</v>
      </c>
      <c r="F298" s="219">
        <v>50</v>
      </c>
      <c r="G298" s="220">
        <f t="shared" si="15"/>
        <v>960</v>
      </c>
      <c r="H298" s="219"/>
      <c r="I298" s="221"/>
      <c r="J298" s="219"/>
      <c r="K298" s="222"/>
    </row>
    <row r="299" spans="1:11" s="40" customFormat="1" ht="12.75" x14ac:dyDescent="0.2">
      <c r="A299" s="36">
        <v>44477</v>
      </c>
      <c r="B299" s="37" t="s">
        <v>67</v>
      </c>
      <c r="C299" s="38" t="s">
        <v>509</v>
      </c>
      <c r="D299" s="39" t="s">
        <v>750</v>
      </c>
      <c r="E299" s="218">
        <v>130</v>
      </c>
      <c r="F299" s="219">
        <v>0</v>
      </c>
      <c r="G299" s="220">
        <f t="shared" si="15"/>
        <v>0</v>
      </c>
      <c r="H299" s="219"/>
      <c r="I299" s="221"/>
      <c r="J299" s="219"/>
      <c r="K299" s="222"/>
    </row>
    <row r="300" spans="1:11" s="40" customFormat="1" ht="12.75" x14ac:dyDescent="0.2">
      <c r="A300" s="36">
        <v>44477</v>
      </c>
      <c r="B300" s="37" t="s">
        <v>67</v>
      </c>
      <c r="C300" s="38" t="s">
        <v>511</v>
      </c>
      <c r="D300" s="39" t="s">
        <v>751</v>
      </c>
      <c r="E300" s="218">
        <v>37</v>
      </c>
      <c r="F300" s="219">
        <v>0</v>
      </c>
      <c r="G300" s="220">
        <f t="shared" si="15"/>
        <v>0</v>
      </c>
      <c r="H300" s="219"/>
      <c r="I300" s="221"/>
      <c r="J300" s="219"/>
      <c r="K300" s="222"/>
    </row>
    <row r="301" spans="1:11" s="40" customFormat="1" ht="12.75" x14ac:dyDescent="0.2">
      <c r="A301" s="36">
        <v>44477</v>
      </c>
      <c r="B301" s="37" t="s">
        <v>67</v>
      </c>
      <c r="C301" s="38" t="s">
        <v>512</v>
      </c>
      <c r="D301" s="39" t="s">
        <v>752</v>
      </c>
      <c r="E301" s="218">
        <v>159</v>
      </c>
      <c r="F301" s="219">
        <v>21</v>
      </c>
      <c r="G301" s="220">
        <f t="shared" si="15"/>
        <v>3339</v>
      </c>
      <c r="H301" s="219"/>
      <c r="I301" s="221"/>
      <c r="J301" s="219"/>
      <c r="K301" s="222"/>
    </row>
    <row r="302" spans="1:11" s="40" customFormat="1" ht="12.75" x14ac:dyDescent="0.2">
      <c r="A302" s="36">
        <v>44477</v>
      </c>
      <c r="B302" s="37" t="s">
        <v>67</v>
      </c>
      <c r="C302" s="38" t="s">
        <v>753</v>
      </c>
      <c r="D302" s="39" t="s">
        <v>754</v>
      </c>
      <c r="E302" s="218">
        <v>20</v>
      </c>
      <c r="F302" s="219">
        <v>60</v>
      </c>
      <c r="G302" s="220">
        <f t="shared" si="15"/>
        <v>1200</v>
      </c>
      <c r="H302" s="219"/>
      <c r="I302" s="221"/>
      <c r="J302" s="219"/>
      <c r="K302" s="222"/>
    </row>
    <row r="303" spans="1:11" s="40" customFormat="1" ht="12.75" x14ac:dyDescent="0.2">
      <c r="A303" s="36">
        <v>44477</v>
      </c>
      <c r="B303" s="37" t="s">
        <v>67</v>
      </c>
      <c r="C303" s="38" t="s">
        <v>755</v>
      </c>
      <c r="D303" s="39" t="s">
        <v>756</v>
      </c>
      <c r="E303" s="218">
        <v>20</v>
      </c>
      <c r="F303" s="219">
        <v>60</v>
      </c>
      <c r="G303" s="220">
        <f t="shared" si="15"/>
        <v>1200</v>
      </c>
      <c r="H303" s="219"/>
      <c r="I303" s="221"/>
      <c r="J303" s="219"/>
      <c r="K303" s="222"/>
    </row>
    <row r="304" spans="1:11" s="40" customFormat="1" ht="12.75" x14ac:dyDescent="0.2">
      <c r="A304" s="36">
        <v>44491</v>
      </c>
      <c r="B304" s="37" t="s">
        <v>67</v>
      </c>
      <c r="C304" s="38" t="s">
        <v>757</v>
      </c>
      <c r="D304" s="39" t="s">
        <v>758</v>
      </c>
      <c r="E304" s="218">
        <v>6608</v>
      </c>
      <c r="F304" s="219">
        <v>4</v>
      </c>
      <c r="G304" s="220">
        <f t="shared" si="15"/>
        <v>26432</v>
      </c>
      <c r="H304" s="219"/>
      <c r="I304" s="221"/>
      <c r="J304" s="219"/>
      <c r="K304" s="222"/>
    </row>
    <row r="305" spans="1:11" s="40" customFormat="1" ht="12.75" x14ac:dyDescent="0.2">
      <c r="A305" s="36" t="s">
        <v>759</v>
      </c>
      <c r="B305" s="37" t="s">
        <v>34</v>
      </c>
      <c r="C305" s="38" t="s">
        <v>760</v>
      </c>
      <c r="D305" s="39" t="s">
        <v>761</v>
      </c>
      <c r="E305" s="218">
        <v>3.89</v>
      </c>
      <c r="F305" s="219">
        <v>28</v>
      </c>
      <c r="G305" s="220">
        <f t="shared" si="15"/>
        <v>108.92</v>
      </c>
      <c r="H305" s="219"/>
      <c r="I305" s="221"/>
      <c r="J305" s="219"/>
      <c r="K305" s="222"/>
    </row>
    <row r="306" spans="1:11" s="40" customFormat="1" ht="12.75" x14ac:dyDescent="0.2">
      <c r="A306" s="36">
        <v>44487</v>
      </c>
      <c r="B306" s="37" t="s">
        <v>28</v>
      </c>
      <c r="C306" s="38" t="s">
        <v>762</v>
      </c>
      <c r="D306" s="39" t="s">
        <v>763</v>
      </c>
      <c r="E306" s="218">
        <v>106.2</v>
      </c>
      <c r="F306" s="219">
        <v>6</v>
      </c>
      <c r="G306" s="220">
        <f t="shared" si="15"/>
        <v>637.20000000000005</v>
      </c>
      <c r="H306" s="219"/>
      <c r="I306" s="221"/>
      <c r="J306" s="219"/>
      <c r="K306" s="222"/>
    </row>
    <row r="307" spans="1:11" s="40" customFormat="1" ht="12.75" x14ac:dyDescent="0.2">
      <c r="A307" s="36">
        <v>44487</v>
      </c>
      <c r="B307" s="37" t="s">
        <v>28</v>
      </c>
      <c r="C307" s="38" t="s">
        <v>764</v>
      </c>
      <c r="D307" s="39" t="s">
        <v>765</v>
      </c>
      <c r="E307" s="218">
        <v>702.1</v>
      </c>
      <c r="F307" s="219">
        <v>1</v>
      </c>
      <c r="G307" s="220">
        <f t="shared" si="15"/>
        <v>702.1</v>
      </c>
      <c r="H307" s="219"/>
      <c r="I307" s="221"/>
      <c r="J307" s="219"/>
      <c r="K307" s="222"/>
    </row>
    <row r="308" spans="1:11" s="40" customFormat="1" ht="12.75" x14ac:dyDescent="0.2">
      <c r="A308" s="36">
        <v>44487</v>
      </c>
      <c r="B308" s="37" t="s">
        <v>28</v>
      </c>
      <c r="C308" s="38" t="s">
        <v>766</v>
      </c>
      <c r="D308" s="39" t="s">
        <v>767</v>
      </c>
      <c r="E308" s="218">
        <v>141.6</v>
      </c>
      <c r="F308" s="219">
        <v>4</v>
      </c>
      <c r="G308" s="220">
        <f t="shared" si="15"/>
        <v>566.4</v>
      </c>
      <c r="H308" s="219"/>
      <c r="I308" s="221"/>
      <c r="J308" s="219"/>
      <c r="K308" s="222"/>
    </row>
    <row r="309" spans="1:11" s="40" customFormat="1" ht="12.75" x14ac:dyDescent="0.2">
      <c r="A309" s="36">
        <v>44487</v>
      </c>
      <c r="B309" s="37" t="s">
        <v>28</v>
      </c>
      <c r="C309" s="38" t="s">
        <v>768</v>
      </c>
      <c r="D309" s="39" t="s">
        <v>769</v>
      </c>
      <c r="E309" s="218">
        <v>1150.5</v>
      </c>
      <c r="F309" s="219">
        <v>5</v>
      </c>
      <c r="G309" s="220">
        <f t="shared" si="12"/>
        <v>5752.5</v>
      </c>
      <c r="H309" s="219" t="s">
        <v>592</v>
      </c>
      <c r="I309" s="221">
        <f t="shared" si="13"/>
        <v>0</v>
      </c>
      <c r="J309" s="219">
        <v>1</v>
      </c>
      <c r="K309" s="222">
        <f t="shared" si="14"/>
        <v>1150.5</v>
      </c>
    </row>
    <row r="310" spans="1:11" ht="16.5" thickBot="1" x14ac:dyDescent="0.3">
      <c r="A310" s="266" t="s">
        <v>514</v>
      </c>
      <c r="B310" s="267"/>
      <c r="C310" s="267"/>
      <c r="D310" s="267"/>
      <c r="E310" s="268"/>
      <c r="F310" s="55"/>
      <c r="G310" s="56">
        <f>SUM(G13:G309)</f>
        <v>478920.82871943351</v>
      </c>
      <c r="H310" s="56"/>
      <c r="I310" s="56">
        <f>SUM(I13:I309)</f>
        <v>243151.27905920031</v>
      </c>
      <c r="J310" s="56"/>
      <c r="K310" s="233">
        <f>SUM(K13:K309)</f>
        <v>274264.17699263355</v>
      </c>
    </row>
    <row r="311" spans="1:11" x14ac:dyDescent="0.25">
      <c r="A311" s="57"/>
      <c r="B311" s="57"/>
      <c r="C311" s="58"/>
      <c r="D311" s="57"/>
      <c r="E311" s="57"/>
      <c r="F311" s="57"/>
      <c r="G311" s="57"/>
      <c r="H311" s="57"/>
      <c r="I311" s="57"/>
      <c r="J311" s="57"/>
    </row>
    <row r="312" spans="1:11" x14ac:dyDescent="0.25">
      <c r="A312" s="57"/>
      <c r="B312" s="57"/>
      <c r="C312" s="58"/>
      <c r="D312" s="57"/>
      <c r="E312" s="57"/>
      <c r="F312" s="57"/>
      <c r="G312" s="57"/>
      <c r="H312" s="57"/>
      <c r="I312" s="57"/>
      <c r="J312" s="57"/>
    </row>
    <row r="313" spans="1:11" x14ac:dyDescent="0.25">
      <c r="A313" s="57"/>
      <c r="B313" s="57"/>
      <c r="C313" s="58"/>
      <c r="D313" s="57"/>
      <c r="E313" s="57"/>
      <c r="F313" s="57"/>
      <c r="G313" s="57"/>
      <c r="H313" s="57"/>
      <c r="I313" s="57"/>
      <c r="J313" s="57"/>
    </row>
    <row r="314" spans="1:11" x14ac:dyDescent="0.25">
      <c r="A314" s="57"/>
      <c r="B314" s="57"/>
      <c r="C314" s="58"/>
      <c r="D314" s="57"/>
      <c r="E314" s="57"/>
      <c r="F314" s="57"/>
      <c r="G314" s="57"/>
      <c r="H314" s="57"/>
      <c r="I314" s="57"/>
      <c r="J314" s="57"/>
    </row>
    <row r="315" spans="1:11" x14ac:dyDescent="0.25">
      <c r="A315" s="57"/>
      <c r="B315" s="57"/>
      <c r="C315" s="58"/>
      <c r="D315" s="57"/>
      <c r="E315" s="57"/>
      <c r="F315" s="172"/>
      <c r="G315" s="57"/>
      <c r="H315" s="57"/>
      <c r="I315" s="57"/>
      <c r="J315" s="57"/>
    </row>
    <row r="316" spans="1:11" x14ac:dyDescent="0.25">
      <c r="A316" s="59"/>
      <c r="B316" s="59"/>
      <c r="C316" s="60"/>
      <c r="D316" s="59"/>
      <c r="E316" s="59"/>
      <c r="F316" s="59"/>
      <c r="G316" s="59"/>
      <c r="H316" s="59"/>
      <c r="I316" s="59"/>
      <c r="J316" s="59"/>
    </row>
    <row r="317" spans="1:11" ht="19.5" x14ac:dyDescent="0.3">
      <c r="D317" s="62"/>
    </row>
    <row r="318" spans="1:11" ht="19.5" x14ac:dyDescent="0.3">
      <c r="A318" s="62"/>
      <c r="B318" s="62"/>
      <c r="C318" s="164"/>
      <c r="D318" s="165"/>
      <c r="E318" s="191"/>
      <c r="F318" s="62"/>
      <c r="G318" s="62"/>
      <c r="H318" s="62"/>
      <c r="I318" s="62"/>
      <c r="J318" s="62"/>
    </row>
    <row r="319" spans="1:11" ht="23.25" x14ac:dyDescent="0.35">
      <c r="A319" s="269" t="s">
        <v>617</v>
      </c>
      <c r="B319" s="269"/>
      <c r="C319" s="269"/>
      <c r="D319" s="62"/>
      <c r="E319" s="169" t="s">
        <v>770</v>
      </c>
      <c r="F319" s="173"/>
      <c r="G319" s="193"/>
      <c r="H319" s="193"/>
      <c r="I319" s="246" t="s">
        <v>771</v>
      </c>
      <c r="J319" s="246"/>
      <c r="K319" s="246"/>
    </row>
    <row r="320" spans="1:11" ht="21" x14ac:dyDescent="0.35">
      <c r="A320" s="259" t="s">
        <v>618</v>
      </c>
      <c r="B320" s="259"/>
      <c r="C320" s="259"/>
      <c r="D320" s="62"/>
      <c r="E320" s="168" t="s">
        <v>732</v>
      </c>
      <c r="F320" s="174"/>
      <c r="G320" s="191"/>
      <c r="H320" s="191"/>
      <c r="I320" s="260" t="s">
        <v>588</v>
      </c>
      <c r="J320" s="260"/>
      <c r="K320" s="260"/>
    </row>
    <row r="321" spans="1:11" ht="19.5" x14ac:dyDescent="0.3">
      <c r="A321" s="261" t="s">
        <v>583</v>
      </c>
      <c r="B321" s="261"/>
      <c r="C321" s="261"/>
      <c r="D321" s="62"/>
      <c r="E321" s="168" t="s">
        <v>772</v>
      </c>
      <c r="F321" s="174"/>
      <c r="G321" s="191"/>
      <c r="H321" s="191"/>
      <c r="I321" s="170" t="s">
        <v>619</v>
      </c>
      <c r="J321" s="170"/>
      <c r="K321" s="2"/>
    </row>
  </sheetData>
  <mergeCells count="10">
    <mergeCell ref="A320:C320"/>
    <mergeCell ref="I320:K320"/>
    <mergeCell ref="A321:C321"/>
    <mergeCell ref="A7:K7"/>
    <mergeCell ref="A8:G8"/>
    <mergeCell ref="A9:K9"/>
    <mergeCell ref="A10:K10"/>
    <mergeCell ref="A310:E310"/>
    <mergeCell ref="A319:C319"/>
    <mergeCell ref="I319:K319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portrait" r:id="rId1"/>
  <rowBreaks count="4" manualBreakCount="4">
    <brk id="63" max="10" man="1"/>
    <brk id="132" max="10" man="1"/>
    <brk id="201" max="10" man="1"/>
    <brk id="27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1A50-BA76-4D8B-B670-1BB98F43EA1F}">
  <dimension ref="A2:J66"/>
  <sheetViews>
    <sheetView showGridLines="0" view="pageBreakPreview" zoomScale="85" zoomScaleNormal="100" zoomScaleSheetLayoutView="85" workbookViewId="0">
      <selection activeCell="F41" sqref="F41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3"/>
      <c r="C2" s="273"/>
      <c r="D2" s="273"/>
      <c r="E2" s="273"/>
      <c r="F2" s="273"/>
      <c r="G2" s="273"/>
      <c r="H2" s="273"/>
      <c r="I2" s="63"/>
    </row>
    <row r="3" spans="1:10" ht="23.25" customHeight="1" x14ac:dyDescent="0.35">
      <c r="B3" s="202"/>
      <c r="C3" s="202"/>
      <c r="D3" s="202"/>
      <c r="E3" s="202"/>
      <c r="F3" s="202"/>
      <c r="G3" s="202"/>
      <c r="H3" s="202"/>
      <c r="I3" s="63"/>
    </row>
    <row r="4" spans="1:10" ht="23.25" customHeight="1" x14ac:dyDescent="0.35">
      <c r="B4" s="202"/>
      <c r="C4" s="202"/>
      <c r="D4" s="202"/>
      <c r="E4" s="202"/>
      <c r="F4" s="202"/>
      <c r="G4" s="202"/>
      <c r="H4" s="202"/>
      <c r="I4" s="63"/>
    </row>
    <row r="5" spans="1:10" ht="23.25" customHeight="1" x14ac:dyDescent="0.35">
      <c r="A5" s="274" t="s">
        <v>17</v>
      </c>
      <c r="B5" s="274"/>
      <c r="C5" s="274"/>
      <c r="D5" s="274"/>
      <c r="E5" s="274"/>
      <c r="F5" s="274"/>
      <c r="G5" s="274"/>
      <c r="H5" s="64"/>
      <c r="I5" s="64"/>
      <c r="J5" s="64"/>
    </row>
    <row r="6" spans="1:10" ht="23.25" customHeight="1" x14ac:dyDescent="0.25">
      <c r="A6" s="275"/>
      <c r="B6" s="275"/>
      <c r="C6" s="275"/>
      <c r="D6" s="275"/>
      <c r="E6" s="275"/>
      <c r="F6" s="275"/>
      <c r="G6" s="275"/>
      <c r="H6" s="65"/>
      <c r="I6" s="65"/>
      <c r="J6" s="65"/>
    </row>
    <row r="7" spans="1:10" ht="23.25" customHeight="1" x14ac:dyDescent="0.35">
      <c r="B7" s="202"/>
      <c r="C7" s="202"/>
      <c r="D7" s="202"/>
      <c r="E7" s="202"/>
      <c r="F7" s="202"/>
      <c r="G7" s="202"/>
      <c r="H7" s="202"/>
      <c r="I7" s="63"/>
    </row>
    <row r="8" spans="1:10" ht="27.75" x14ac:dyDescent="0.25">
      <c r="B8" s="276" t="s">
        <v>515</v>
      </c>
      <c r="C8" s="276"/>
      <c r="D8" s="276"/>
      <c r="E8" s="276"/>
      <c r="F8" s="276"/>
      <c r="G8" s="66"/>
      <c r="H8" s="66"/>
    </row>
    <row r="9" spans="1:10" ht="23.25" x14ac:dyDescent="0.25">
      <c r="B9" s="277" t="s">
        <v>773</v>
      </c>
      <c r="C9" s="277"/>
      <c r="D9" s="277"/>
      <c r="E9" s="277"/>
      <c r="F9" s="277"/>
      <c r="G9" s="26"/>
      <c r="H9" s="26"/>
    </row>
    <row r="10" spans="1:10" ht="23.25" x14ac:dyDescent="0.35">
      <c r="B10" s="67"/>
      <c r="C10" s="68" t="s">
        <v>579</v>
      </c>
      <c r="D10" s="68"/>
      <c r="E10" s="68"/>
      <c r="F10" s="68"/>
      <c r="G10" s="69"/>
      <c r="H10" s="69"/>
    </row>
    <row r="11" spans="1:10" ht="6.75" customHeight="1" x14ac:dyDescent="0.25"/>
    <row r="12" spans="1:10" ht="19.5" x14ac:dyDescent="0.3">
      <c r="B12" s="278" t="s">
        <v>516</v>
      </c>
      <c r="C12" s="203"/>
      <c r="D12" s="203"/>
      <c r="E12" s="70"/>
      <c r="G12" s="5"/>
    </row>
    <row r="13" spans="1:10" ht="20.25" x14ac:dyDescent="0.3">
      <c r="B13" s="278"/>
      <c r="C13" s="203"/>
      <c r="D13" s="203"/>
      <c r="E13" s="70"/>
      <c r="F13" s="71"/>
      <c r="G13" s="5"/>
    </row>
    <row r="14" spans="1:10" ht="19.5" x14ac:dyDescent="0.3">
      <c r="B14" s="278"/>
      <c r="C14" s="203"/>
      <c r="D14" s="203"/>
      <c r="E14" s="70"/>
      <c r="G14" s="5"/>
    </row>
    <row r="15" spans="1:10" ht="19.5" x14ac:dyDescent="0.3">
      <c r="B15" s="203" t="s">
        <v>517</v>
      </c>
      <c r="C15" s="203"/>
      <c r="D15" s="203"/>
      <c r="E15" s="72"/>
      <c r="G15" s="5"/>
    </row>
    <row r="16" spans="1:10" ht="20.25" x14ac:dyDescent="0.3">
      <c r="B16" s="73" t="s">
        <v>581</v>
      </c>
      <c r="C16" s="73"/>
      <c r="D16" s="73"/>
      <c r="E16" s="74">
        <v>25805</v>
      </c>
      <c r="G16" s="5"/>
    </row>
    <row r="17" spans="2:7" ht="20.25" x14ac:dyDescent="0.3">
      <c r="B17" s="73" t="s">
        <v>578</v>
      </c>
      <c r="C17" s="75"/>
      <c r="D17" s="76"/>
      <c r="E17" s="160">
        <v>2601853</v>
      </c>
      <c r="G17" s="5"/>
    </row>
    <row r="18" spans="2:7" ht="20.25" x14ac:dyDescent="0.3">
      <c r="B18" s="203" t="s">
        <v>577</v>
      </c>
      <c r="C18" s="77"/>
      <c r="D18" s="76"/>
      <c r="E18" s="161">
        <f>SUM(E16:E17)</f>
        <v>2627658</v>
      </c>
      <c r="G18" s="5"/>
    </row>
    <row r="19" spans="2:7" ht="5.25" customHeight="1" x14ac:dyDescent="0.3">
      <c r="B19" s="203"/>
      <c r="C19" s="77"/>
      <c r="D19" s="76"/>
      <c r="E19" s="161"/>
      <c r="G19" s="5"/>
    </row>
    <row r="20" spans="2:7" ht="20.25" x14ac:dyDescent="0.3">
      <c r="B20" s="73" t="s">
        <v>518</v>
      </c>
      <c r="C20" s="78"/>
      <c r="D20" s="73"/>
      <c r="E20" s="79">
        <v>478920.83</v>
      </c>
      <c r="G20" s="5"/>
    </row>
    <row r="21" spans="2:7" ht="21" thickBot="1" x14ac:dyDescent="0.35">
      <c r="B21" s="203" t="s">
        <v>519</v>
      </c>
      <c r="C21" s="80"/>
      <c r="D21" s="203"/>
      <c r="E21" s="162">
        <f>SUM(E18:E20)</f>
        <v>3106578.83</v>
      </c>
      <c r="G21" s="5"/>
    </row>
    <row r="22" spans="2:7" ht="20.25" thickTop="1" x14ac:dyDescent="0.3">
      <c r="B22" s="203"/>
      <c r="C22" s="80"/>
      <c r="D22" s="203"/>
      <c r="E22" s="81"/>
      <c r="G22" s="5"/>
    </row>
    <row r="23" spans="2:7" ht="19.5" x14ac:dyDescent="0.3">
      <c r="B23" s="82" t="s">
        <v>520</v>
      </c>
      <c r="C23" s="80"/>
      <c r="D23" s="203"/>
      <c r="E23" s="83"/>
      <c r="G23" s="5"/>
    </row>
    <row r="24" spans="2:7" ht="19.5" x14ac:dyDescent="0.3">
      <c r="B24" s="73" t="s">
        <v>521</v>
      </c>
      <c r="C24" s="78"/>
      <c r="D24" s="73"/>
      <c r="E24" s="81"/>
      <c r="G24" s="5"/>
    </row>
    <row r="25" spans="2:7" ht="19.5" x14ac:dyDescent="0.3">
      <c r="B25" s="73"/>
      <c r="C25" s="78"/>
      <c r="D25" s="73"/>
      <c r="E25" s="81"/>
      <c r="G25" s="5"/>
    </row>
    <row r="26" spans="2:7" ht="20.25" x14ac:dyDescent="0.3">
      <c r="B26" s="270" t="s">
        <v>522</v>
      </c>
      <c r="C26" s="270"/>
      <c r="D26" s="79">
        <v>4795183.6500000004</v>
      </c>
      <c r="E26" s="84"/>
      <c r="F26" s="85"/>
      <c r="G26" s="5"/>
    </row>
    <row r="27" spans="2:7" ht="20.25" x14ac:dyDescent="0.3">
      <c r="B27" s="86" t="s">
        <v>523</v>
      </c>
      <c r="C27" s="87"/>
      <c r="D27" s="88">
        <v>1658786.29</v>
      </c>
      <c r="E27" s="89">
        <f>+D26-D27</f>
        <v>3136397.3600000003</v>
      </c>
      <c r="F27" s="85"/>
      <c r="G27" s="5"/>
    </row>
    <row r="28" spans="2:7" ht="20.25" x14ac:dyDescent="0.3">
      <c r="B28" s="86"/>
      <c r="C28" s="90"/>
      <c r="D28" s="79"/>
      <c r="E28" s="89"/>
      <c r="F28" s="91"/>
      <c r="G28" s="5"/>
    </row>
    <row r="29" spans="2:7" ht="20.25" x14ac:dyDescent="0.3">
      <c r="B29" s="270" t="s">
        <v>524</v>
      </c>
      <c r="C29" s="270"/>
      <c r="D29" s="92">
        <f>8472299.35+5470.19</f>
        <v>8477769.5399999991</v>
      </c>
      <c r="E29" s="89"/>
      <c r="F29" s="93"/>
      <c r="G29" s="5"/>
    </row>
    <row r="30" spans="2:7" ht="20.25" x14ac:dyDescent="0.3">
      <c r="B30" s="86" t="s">
        <v>523</v>
      </c>
      <c r="C30" s="87"/>
      <c r="D30" s="88">
        <v>5220378.0199999996</v>
      </c>
      <c r="E30" s="89">
        <f>+D29-D30</f>
        <v>3257391.5199999996</v>
      </c>
      <c r="G30" s="5"/>
    </row>
    <row r="31" spans="2:7" ht="20.25" x14ac:dyDescent="0.3">
      <c r="B31" s="86"/>
      <c r="C31" s="87"/>
      <c r="D31" s="79"/>
      <c r="E31" s="89"/>
      <c r="G31" s="5"/>
    </row>
    <row r="32" spans="2:7" ht="20.25" x14ac:dyDescent="0.3">
      <c r="B32" s="86"/>
      <c r="C32" s="87"/>
      <c r="D32" s="79"/>
      <c r="E32" s="89"/>
      <c r="F32" s="91"/>
      <c r="G32" s="5"/>
    </row>
    <row r="33" spans="2:7" ht="20.25" x14ac:dyDescent="0.3">
      <c r="B33" s="94" t="s">
        <v>525</v>
      </c>
      <c r="C33" s="87"/>
      <c r="D33" s="79">
        <v>597387.86</v>
      </c>
      <c r="E33" s="89"/>
      <c r="F33" s="91"/>
      <c r="G33" s="5"/>
    </row>
    <row r="34" spans="2:7" ht="20.25" x14ac:dyDescent="0.3">
      <c r="B34" s="86" t="s">
        <v>523</v>
      </c>
      <c r="C34" s="87"/>
      <c r="D34" s="88">
        <v>72764.160000000003</v>
      </c>
      <c r="E34" s="89">
        <f>+D33-D34</f>
        <v>524623.69999999995</v>
      </c>
      <c r="F34" s="91"/>
      <c r="G34" s="5"/>
    </row>
    <row r="35" spans="2:7" ht="20.25" x14ac:dyDescent="0.3">
      <c r="B35" s="86"/>
      <c r="C35" s="87"/>
      <c r="D35" s="92"/>
      <c r="E35" s="89"/>
      <c r="F35" s="91"/>
      <c r="G35" s="5"/>
    </row>
    <row r="36" spans="2:7" ht="20.25" x14ac:dyDescent="0.3">
      <c r="B36" s="94" t="s">
        <v>580</v>
      </c>
      <c r="C36" s="87"/>
      <c r="D36" s="79"/>
      <c r="E36" s="89">
        <v>-272</v>
      </c>
      <c r="F36" s="91"/>
      <c r="G36" s="5"/>
    </row>
    <row r="37" spans="2:7" ht="26.25" customHeight="1" x14ac:dyDescent="0.3">
      <c r="B37" s="203" t="s">
        <v>526</v>
      </c>
      <c r="C37" s="80"/>
      <c r="D37" s="95"/>
      <c r="E37" s="84">
        <f>SUM(E27:E36)</f>
        <v>6918140.5800000001</v>
      </c>
      <c r="F37" s="91"/>
      <c r="G37" s="5"/>
    </row>
    <row r="38" spans="2:7" ht="21" thickBot="1" x14ac:dyDescent="0.35">
      <c r="B38" s="203" t="s">
        <v>527</v>
      </c>
      <c r="C38" s="80"/>
      <c r="D38" s="96"/>
      <c r="E38" s="97">
        <f>+E21+E37</f>
        <v>10024719.41</v>
      </c>
      <c r="G38" s="5"/>
    </row>
    <row r="39" spans="2:7" ht="21" thickTop="1" x14ac:dyDescent="0.3">
      <c r="B39" s="203"/>
      <c r="C39" s="80"/>
      <c r="D39" s="95"/>
      <c r="E39" s="98"/>
      <c r="G39" s="5"/>
    </row>
    <row r="40" spans="2:7" ht="19.5" x14ac:dyDescent="0.3">
      <c r="B40" s="203" t="s">
        <v>528</v>
      </c>
      <c r="C40" s="80"/>
      <c r="D40" s="99"/>
      <c r="E40" s="100"/>
      <c r="F40" s="101"/>
      <c r="G40" s="5"/>
    </row>
    <row r="41" spans="2:7" ht="19.5" x14ac:dyDescent="0.3">
      <c r="B41" s="203"/>
      <c r="C41" s="80"/>
      <c r="D41" s="203"/>
      <c r="E41" s="159"/>
      <c r="G41" s="5"/>
    </row>
    <row r="42" spans="2:7" ht="19.5" x14ac:dyDescent="0.3">
      <c r="B42" s="203" t="s">
        <v>529</v>
      </c>
      <c r="C42" s="80"/>
      <c r="D42" s="203"/>
      <c r="E42" s="72"/>
      <c r="G42" s="5"/>
    </row>
    <row r="43" spans="2:7" ht="24.75" x14ac:dyDescent="0.3">
      <c r="B43" s="73" t="s">
        <v>530</v>
      </c>
      <c r="C43" s="78"/>
      <c r="D43" s="73"/>
      <c r="E43" s="102">
        <v>793204.67</v>
      </c>
      <c r="G43" s="5"/>
    </row>
    <row r="44" spans="2:7" ht="20.25" x14ac:dyDescent="0.3">
      <c r="B44" s="203" t="s">
        <v>531</v>
      </c>
      <c r="C44" s="80"/>
      <c r="D44" s="203"/>
      <c r="E44" s="84"/>
      <c r="G44" s="5"/>
    </row>
    <row r="45" spans="2:7" ht="20.25" x14ac:dyDescent="0.3">
      <c r="B45" s="203" t="s">
        <v>532</v>
      </c>
      <c r="C45" s="80"/>
      <c r="D45" s="203"/>
      <c r="E45" s="84">
        <f>+E43</f>
        <v>793204.67</v>
      </c>
      <c r="G45" s="5"/>
    </row>
    <row r="46" spans="2:7" ht="20.25" x14ac:dyDescent="0.3">
      <c r="B46" s="203" t="s">
        <v>533</v>
      </c>
      <c r="C46" s="80"/>
      <c r="D46" s="203"/>
      <c r="E46" s="103">
        <f>+E44+E45</f>
        <v>793204.67</v>
      </c>
      <c r="G46" s="5"/>
    </row>
    <row r="47" spans="2:7" ht="20.25" x14ac:dyDescent="0.3">
      <c r="B47" s="203"/>
      <c r="C47" s="80"/>
      <c r="D47" s="203"/>
      <c r="E47" s="98"/>
      <c r="G47" s="5"/>
    </row>
    <row r="48" spans="2:7" ht="20.25" x14ac:dyDescent="0.3">
      <c r="B48" s="203" t="s">
        <v>534</v>
      </c>
      <c r="C48" s="80"/>
      <c r="D48" s="203"/>
      <c r="E48" s="84"/>
      <c r="G48" s="5"/>
    </row>
    <row r="49" spans="1:9" ht="20.25" x14ac:dyDescent="0.3">
      <c r="B49" s="73" t="s">
        <v>535</v>
      </c>
      <c r="C49" s="104"/>
      <c r="D49" s="73"/>
      <c r="E49" s="105">
        <f>+E38-E46</f>
        <v>9231514.7400000002</v>
      </c>
      <c r="G49" s="5"/>
    </row>
    <row r="50" spans="1:9" ht="20.25" x14ac:dyDescent="0.3">
      <c r="B50" s="203" t="s">
        <v>536</v>
      </c>
      <c r="C50" s="80"/>
      <c r="D50" s="203"/>
      <c r="E50" s="106">
        <f>SUM(E49:E49)</f>
        <v>9231514.7400000002</v>
      </c>
      <c r="G50" s="5"/>
    </row>
    <row r="51" spans="1:9" ht="21" thickBot="1" x14ac:dyDescent="0.35">
      <c r="B51" s="203" t="s">
        <v>537</v>
      </c>
      <c r="C51" s="80"/>
      <c r="D51" s="203"/>
      <c r="E51" s="107">
        <f>+E46+E50</f>
        <v>10024719.41</v>
      </c>
      <c r="G51" s="5"/>
    </row>
    <row r="52" spans="1:9" ht="20.25" thickTop="1" x14ac:dyDescent="0.3">
      <c r="B52" s="203"/>
      <c r="C52" s="203"/>
      <c r="D52" s="203"/>
      <c r="E52" s="108"/>
      <c r="G52" s="5"/>
    </row>
    <row r="53" spans="1:9" ht="19.5" x14ac:dyDescent="0.3">
      <c r="B53" s="203"/>
      <c r="C53" s="203"/>
      <c r="D53" s="203"/>
      <c r="E53" s="100"/>
      <c r="G53" s="5"/>
    </row>
    <row r="54" spans="1:9" ht="16.5" x14ac:dyDescent="0.25">
      <c r="B54" s="203"/>
      <c r="C54" s="203"/>
      <c r="D54" s="203"/>
      <c r="E54" s="100"/>
    </row>
    <row r="55" spans="1:9" ht="16.5" x14ac:dyDescent="0.25">
      <c r="B55" s="203"/>
      <c r="C55" s="203"/>
      <c r="D55" s="203"/>
      <c r="E55" s="100"/>
    </row>
    <row r="56" spans="1:9" ht="16.5" x14ac:dyDescent="0.25">
      <c r="B56" s="203"/>
      <c r="C56" s="203"/>
      <c r="D56" s="203"/>
      <c r="E56" s="100"/>
    </row>
    <row r="57" spans="1:9" ht="16.5" x14ac:dyDescent="0.25">
      <c r="B57" s="203"/>
      <c r="C57" s="203"/>
      <c r="D57" s="203"/>
      <c r="E57" s="100"/>
    </row>
    <row r="58" spans="1:9" ht="16.5" x14ac:dyDescent="0.25">
      <c r="B58" s="203"/>
      <c r="C58" s="203"/>
      <c r="D58" s="203"/>
      <c r="E58" s="100"/>
    </row>
    <row r="59" spans="1:9" s="111" customFormat="1" ht="19.5" customHeight="1" x14ac:dyDescent="0.25">
      <c r="A59" s="151" t="s">
        <v>562</v>
      </c>
      <c r="C59" s="153" t="s">
        <v>564</v>
      </c>
      <c r="E59" s="153" t="s">
        <v>576</v>
      </c>
      <c r="F59" s="154"/>
      <c r="H59" s="109"/>
    </row>
    <row r="60" spans="1:9" s="111" customFormat="1" ht="19.5" x14ac:dyDescent="0.3">
      <c r="A60" s="152" t="s">
        <v>563</v>
      </c>
      <c r="C60" s="155" t="s">
        <v>566</v>
      </c>
      <c r="E60" s="155" t="s">
        <v>574</v>
      </c>
      <c r="F60" s="154"/>
      <c r="H60" s="109"/>
      <c r="I60" s="109"/>
    </row>
    <row r="61" spans="1:9" customFormat="1" ht="19.5" customHeight="1" x14ac:dyDescent="0.25">
      <c r="A61" s="156" t="s">
        <v>565</v>
      </c>
      <c r="B61" s="109"/>
      <c r="C61" s="157" t="s">
        <v>538</v>
      </c>
      <c r="D61" s="1"/>
      <c r="E61" s="157" t="s">
        <v>575</v>
      </c>
      <c r="F61" s="154"/>
      <c r="G61" s="1"/>
      <c r="H61" s="1"/>
      <c r="I61" s="1"/>
    </row>
    <row r="62" spans="1:9" customFormat="1" ht="19.5" x14ac:dyDescent="0.3">
      <c r="A62" s="1"/>
      <c r="B62" s="110"/>
      <c r="C62" s="110"/>
      <c r="D62" s="5"/>
      <c r="E62" s="110"/>
      <c r="F62" s="5"/>
      <c r="G62" s="5"/>
      <c r="H62" s="1"/>
      <c r="I62" s="1"/>
    </row>
    <row r="63" spans="1:9" customFormat="1" ht="31.5" customHeight="1" x14ac:dyDescent="0.25">
      <c r="A63" s="1"/>
      <c r="B63" s="112"/>
      <c r="C63" s="112"/>
      <c r="D63" s="1"/>
      <c r="E63" s="112"/>
      <c r="F63" s="1"/>
      <c r="G63" s="1"/>
      <c r="H63" s="1"/>
      <c r="I63" s="1"/>
    </row>
    <row r="64" spans="1:9" ht="17.25" thickBot="1" x14ac:dyDescent="0.3">
      <c r="B64" s="113"/>
      <c r="C64" s="113"/>
      <c r="D64" s="113"/>
      <c r="E64" s="114"/>
      <c r="F64" s="115"/>
    </row>
    <row r="65" spans="2:6" ht="16.5" customHeight="1" x14ac:dyDescent="0.25">
      <c r="B65" s="271" t="s">
        <v>539</v>
      </c>
      <c r="C65" s="271"/>
      <c r="D65" s="271"/>
      <c r="E65" s="271"/>
      <c r="F65" s="271"/>
    </row>
    <row r="66" spans="2:6" x14ac:dyDescent="0.25">
      <c r="B66" s="272" t="s">
        <v>540</v>
      </c>
      <c r="C66" s="272"/>
      <c r="D66" s="272"/>
      <c r="E66" s="272"/>
      <c r="F66" s="272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90FD61BE-659D-45A4-BD24-055AABAD9C61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OCTUBRE</vt:lpstr>
      <vt:lpstr>INGRESOS Y EGRESOS OCTUBRE</vt:lpstr>
      <vt:lpstr>Bienes Almacen Octubre-Diciem.</vt:lpstr>
      <vt:lpstr>ESTADO DE SITUACION OCT. 2021</vt:lpstr>
      <vt:lpstr>'Bienes Almacen Octubre-Diciem.'!Área_de_impresión</vt:lpstr>
      <vt:lpstr>'CUENTAS X PAGAR OCTUBRE'!Área_de_impresión</vt:lpstr>
      <vt:lpstr>'ESTADO DE SITUACION OCT. 2021'!Área_de_impresión</vt:lpstr>
      <vt:lpstr>'INGRESOS Y EGRESOS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2021-10-08T21:28:52Z</cp:lastPrinted>
  <dcterms:created xsi:type="dcterms:W3CDTF">2021-07-27T16:08:42Z</dcterms:created>
  <dcterms:modified xsi:type="dcterms:W3CDTF">2021-12-13T18:52:07Z</dcterms:modified>
</cp:coreProperties>
</file>