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9. SEPTIEMBRE 2021\"/>
    </mc:Choice>
  </mc:AlternateContent>
  <xr:revisionPtr revIDLastSave="0" documentId="13_ncr:1_{5DA913EF-2BF3-4801-829F-1D7B14D9A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SEPTIEMBRE 2021" sheetId="6" r:id="rId1"/>
    <sheet name="EJECUCION AGOSTO 2021" sheetId="5" r:id="rId2"/>
    <sheet name="EJECUCION JUNIO 2021" sheetId="4" r:id="rId3"/>
    <sheet name="EJECUCION  al 31 de MAYO 2021" sheetId="3" r:id="rId4"/>
    <sheet name="EJECUCION  al 30 de abril 2021" sheetId="1" r:id="rId5"/>
    <sheet name="Hoja1" sheetId="2" r:id="rId6"/>
  </sheets>
  <definedNames>
    <definedName name="_xlnm.Print_Area" localSheetId="4">'EJECUCION  al 30 de abril 2021'!$A$1:$N$102</definedName>
    <definedName name="_xlnm.Print_Area" localSheetId="3">'EJECUCION  al 31 de MAYO 2021'!$A$1:$N$100</definedName>
    <definedName name="_xlnm.Print_Area" localSheetId="1">'EJECUCION AGOSTO 2021'!$A$1:$N$100</definedName>
    <definedName name="_xlnm.Print_Area" localSheetId="2">'EJECUCION JUNIO 2021'!$A$1:$N$100</definedName>
    <definedName name="_xlnm.Print_Area" localSheetId="0">'EJECUCION SEPTIEMBRE 2021'!$A$1:$N$101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6" l="1"/>
  <c r="K25" i="6"/>
  <c r="K15" i="6"/>
  <c r="K9" i="6"/>
  <c r="N83" i="6"/>
  <c r="N85" i="6" s="1"/>
  <c r="N86" i="6" s="1"/>
  <c r="M83" i="6"/>
  <c r="M85" i="6" s="1"/>
  <c r="M86" i="6" s="1"/>
  <c r="L83" i="6"/>
  <c r="L85" i="6" s="1"/>
  <c r="K83" i="6"/>
  <c r="K85" i="6" s="1"/>
  <c r="J83" i="6"/>
  <c r="I83" i="6"/>
  <c r="H83" i="6"/>
  <c r="G83" i="6"/>
  <c r="F83" i="6"/>
  <c r="E83" i="6"/>
  <c r="D83" i="6"/>
  <c r="C83" i="6"/>
  <c r="B83" i="6"/>
  <c r="J80" i="6"/>
  <c r="I80" i="6"/>
  <c r="H80" i="6"/>
  <c r="G80" i="6"/>
  <c r="F80" i="6"/>
  <c r="E80" i="6"/>
  <c r="D80" i="6"/>
  <c r="C80" i="6"/>
  <c r="B80" i="6"/>
  <c r="J77" i="6"/>
  <c r="I77" i="6"/>
  <c r="H77" i="6"/>
  <c r="G77" i="6"/>
  <c r="F77" i="6"/>
  <c r="E77" i="6"/>
  <c r="D77" i="6"/>
  <c r="C77" i="6"/>
  <c r="B77" i="6"/>
  <c r="L75" i="6"/>
  <c r="C70" i="6"/>
  <c r="C67" i="6"/>
  <c r="C62" i="6"/>
  <c r="J52" i="6"/>
  <c r="I52" i="6"/>
  <c r="H52" i="6"/>
  <c r="C52" i="6"/>
  <c r="C44" i="6"/>
  <c r="C41" i="6"/>
  <c r="C40" i="6"/>
  <c r="C39" i="6" s="1"/>
  <c r="C38" i="6" s="1"/>
  <c r="C37" i="6" s="1"/>
  <c r="C36" i="6" s="1"/>
  <c r="C35" i="6" s="1"/>
  <c r="J25" i="6"/>
  <c r="I25" i="6"/>
  <c r="H25" i="6"/>
  <c r="G25" i="6"/>
  <c r="J15" i="6"/>
  <c r="I15" i="6"/>
  <c r="H15" i="6"/>
  <c r="G15" i="6"/>
  <c r="F15" i="6"/>
  <c r="E15" i="6"/>
  <c r="E75" i="6" s="1"/>
  <c r="D15" i="6"/>
  <c r="D75" i="6" s="1"/>
  <c r="C15" i="6"/>
  <c r="B15" i="6"/>
  <c r="B75" i="6" s="1"/>
  <c r="J9" i="6"/>
  <c r="I9" i="6"/>
  <c r="H9" i="6"/>
  <c r="G9" i="6"/>
  <c r="F9" i="6"/>
  <c r="G8" i="6"/>
  <c r="G24" i="5"/>
  <c r="H24" i="5"/>
  <c r="I24" i="5"/>
  <c r="J24" i="5"/>
  <c r="J51" i="5"/>
  <c r="I51" i="5"/>
  <c r="I14" i="5"/>
  <c r="J14" i="5"/>
  <c r="I8" i="5"/>
  <c r="J8" i="5"/>
  <c r="N82" i="5"/>
  <c r="N84" i="5" s="1"/>
  <c r="N85" i="5" s="1"/>
  <c r="M82" i="5"/>
  <c r="M84" i="5" s="1"/>
  <c r="M85" i="5" s="1"/>
  <c r="L82" i="5"/>
  <c r="L84" i="5" s="1"/>
  <c r="L85" i="5" s="1"/>
  <c r="K82" i="5"/>
  <c r="K84" i="5" s="1"/>
  <c r="J82" i="5"/>
  <c r="I82" i="5"/>
  <c r="H82" i="5"/>
  <c r="G82" i="5"/>
  <c r="F82" i="5"/>
  <c r="E82" i="5"/>
  <c r="D82" i="5"/>
  <c r="C82" i="5"/>
  <c r="B82" i="5"/>
  <c r="J79" i="5"/>
  <c r="J75" i="5" s="1"/>
  <c r="I79" i="5"/>
  <c r="H79" i="5"/>
  <c r="G79" i="5"/>
  <c r="F79" i="5"/>
  <c r="E79" i="5"/>
  <c r="D79" i="5"/>
  <c r="C79" i="5"/>
  <c r="B79" i="5"/>
  <c r="J76" i="5"/>
  <c r="I76" i="5"/>
  <c r="H76" i="5"/>
  <c r="G76" i="5"/>
  <c r="G84" i="5" s="1"/>
  <c r="F76" i="5"/>
  <c r="E76" i="5"/>
  <c r="D76" i="5"/>
  <c r="D84" i="5" s="1"/>
  <c r="C76" i="5"/>
  <c r="C84" i="5" s="1"/>
  <c r="B76" i="5"/>
  <c r="L74" i="5"/>
  <c r="K74" i="5"/>
  <c r="C69" i="5"/>
  <c r="C66" i="5"/>
  <c r="C61" i="5"/>
  <c r="H51" i="5"/>
  <c r="C51" i="5"/>
  <c r="C43" i="5"/>
  <c r="C40" i="5"/>
  <c r="C39" i="5" s="1"/>
  <c r="C38" i="5" s="1"/>
  <c r="C37" i="5" s="1"/>
  <c r="C36" i="5" s="1"/>
  <c r="C35" i="5" s="1"/>
  <c r="C34" i="5" s="1"/>
  <c r="C33" i="5" s="1"/>
  <c r="C32" i="5" s="1"/>
  <c r="H14" i="5"/>
  <c r="G14" i="5"/>
  <c r="F14" i="5"/>
  <c r="E14" i="5"/>
  <c r="E74" i="5" s="1"/>
  <c r="D14" i="5"/>
  <c r="D74" i="5" s="1"/>
  <c r="C14" i="5"/>
  <c r="B14" i="5"/>
  <c r="B74" i="5" s="1"/>
  <c r="H8" i="5"/>
  <c r="G8" i="5"/>
  <c r="F8" i="5"/>
  <c r="G8" i="4"/>
  <c r="H8" i="4"/>
  <c r="G76" i="4"/>
  <c r="H76" i="4"/>
  <c r="G79" i="4"/>
  <c r="H79" i="4"/>
  <c r="G82" i="4"/>
  <c r="H82" i="4"/>
  <c r="G84" i="4"/>
  <c r="H51" i="4"/>
  <c r="H24" i="4"/>
  <c r="H14" i="4"/>
  <c r="N82" i="4"/>
  <c r="N84" i="4" s="1"/>
  <c r="N85" i="4" s="1"/>
  <c r="M82" i="4"/>
  <c r="M84" i="4" s="1"/>
  <c r="M85" i="4" s="1"/>
  <c r="L82" i="4"/>
  <c r="L84" i="4" s="1"/>
  <c r="K82" i="4"/>
  <c r="K84" i="4" s="1"/>
  <c r="J82" i="4"/>
  <c r="I82" i="4"/>
  <c r="F82" i="4"/>
  <c r="E82" i="4"/>
  <c r="D82" i="4"/>
  <c r="C82" i="4"/>
  <c r="B82" i="4"/>
  <c r="J79" i="4"/>
  <c r="I79" i="4"/>
  <c r="F79" i="4"/>
  <c r="E79" i="4"/>
  <c r="D79" i="4"/>
  <c r="C79" i="4"/>
  <c r="B79" i="4"/>
  <c r="J76" i="4"/>
  <c r="J84" i="4" s="1"/>
  <c r="I76" i="4"/>
  <c r="I84" i="4" s="1"/>
  <c r="F76" i="4"/>
  <c r="F75" i="4" s="1"/>
  <c r="E76" i="4"/>
  <c r="E75" i="4" s="1"/>
  <c r="D76" i="4"/>
  <c r="C76" i="4"/>
  <c r="B76" i="4"/>
  <c r="L74" i="4"/>
  <c r="L85" i="4" s="1"/>
  <c r="K74" i="4"/>
  <c r="J74" i="4"/>
  <c r="I74" i="4"/>
  <c r="C69" i="4"/>
  <c r="C66" i="4"/>
  <c r="C61" i="4"/>
  <c r="C51" i="4"/>
  <c r="C43" i="4"/>
  <c r="C40" i="4"/>
  <c r="C39" i="4"/>
  <c r="C38" i="4" s="1"/>
  <c r="C37" i="4" s="1"/>
  <c r="C36" i="4" s="1"/>
  <c r="C35" i="4" s="1"/>
  <c r="C34" i="4" s="1"/>
  <c r="C33" i="4" s="1"/>
  <c r="C32" i="4" s="1"/>
  <c r="G24" i="4"/>
  <c r="G14" i="4"/>
  <c r="F14" i="4"/>
  <c r="E14" i="4"/>
  <c r="E74" i="4" s="1"/>
  <c r="D14" i="4"/>
  <c r="D74" i="4" s="1"/>
  <c r="C14" i="4"/>
  <c r="B14" i="4"/>
  <c r="B74" i="4" s="1"/>
  <c r="F8" i="4"/>
  <c r="E14" i="3"/>
  <c r="E74" i="3" s="1"/>
  <c r="D14" i="3"/>
  <c r="D74" i="3" s="1"/>
  <c r="C14" i="3"/>
  <c r="B14" i="3"/>
  <c r="G24" i="3"/>
  <c r="G14" i="3"/>
  <c r="F14" i="3"/>
  <c r="G8" i="3"/>
  <c r="F8" i="3"/>
  <c r="N82" i="3"/>
  <c r="N84" i="3" s="1"/>
  <c r="N85" i="3" s="1"/>
  <c r="M82" i="3"/>
  <c r="M84" i="3" s="1"/>
  <c r="M85" i="3" s="1"/>
  <c r="L82" i="3"/>
  <c r="L84" i="3" s="1"/>
  <c r="L85" i="3" s="1"/>
  <c r="K82" i="3"/>
  <c r="K84" i="3" s="1"/>
  <c r="J82" i="3"/>
  <c r="I82" i="3"/>
  <c r="F82" i="3"/>
  <c r="E82" i="3"/>
  <c r="D82" i="3"/>
  <c r="C82" i="3"/>
  <c r="B82" i="3"/>
  <c r="J79" i="3"/>
  <c r="I79" i="3"/>
  <c r="F79" i="3"/>
  <c r="E79" i="3"/>
  <c r="D79" i="3"/>
  <c r="C79" i="3"/>
  <c r="B79" i="3"/>
  <c r="J76" i="3"/>
  <c r="I76" i="3"/>
  <c r="F76" i="3"/>
  <c r="E76" i="3"/>
  <c r="D76" i="3"/>
  <c r="C76" i="3"/>
  <c r="B76" i="3"/>
  <c r="L74" i="3"/>
  <c r="K74" i="3"/>
  <c r="J74" i="3"/>
  <c r="I74" i="3"/>
  <c r="H74" i="3"/>
  <c r="H85" i="3" s="1"/>
  <c r="B74" i="3"/>
  <c r="C69" i="3"/>
  <c r="C66" i="3"/>
  <c r="C61" i="3"/>
  <c r="C51" i="3"/>
  <c r="C43" i="3"/>
  <c r="C40" i="3"/>
  <c r="C39" i="3" s="1"/>
  <c r="C38" i="3" s="1"/>
  <c r="C37" i="3" s="1"/>
  <c r="C36" i="3" s="1"/>
  <c r="C35" i="3" s="1"/>
  <c r="C34" i="3" s="1"/>
  <c r="F75" i="1"/>
  <c r="E75" i="1"/>
  <c r="D75" i="1"/>
  <c r="K85" i="5" l="1"/>
  <c r="H7" i="5"/>
  <c r="I85" i="6"/>
  <c r="D85" i="5"/>
  <c r="H84" i="4"/>
  <c r="H84" i="5"/>
  <c r="F74" i="4"/>
  <c r="K85" i="4"/>
  <c r="D75" i="5"/>
  <c r="I84" i="5"/>
  <c r="F76" i="6"/>
  <c r="E84" i="4"/>
  <c r="H75" i="4"/>
  <c r="G75" i="5"/>
  <c r="J84" i="5"/>
  <c r="B85" i="5"/>
  <c r="H75" i="5"/>
  <c r="E84" i="5"/>
  <c r="B75" i="4"/>
  <c r="I75" i="4"/>
  <c r="H7" i="4"/>
  <c r="I75" i="5"/>
  <c r="C75" i="5"/>
  <c r="F75" i="6"/>
  <c r="I8" i="6"/>
  <c r="F75" i="5"/>
  <c r="C75" i="4"/>
  <c r="G7" i="4"/>
  <c r="G75" i="6"/>
  <c r="C74" i="5"/>
  <c r="C85" i="5" s="1"/>
  <c r="D85" i="6"/>
  <c r="J75" i="4"/>
  <c r="G75" i="4"/>
  <c r="H8" i="6"/>
  <c r="D75" i="4"/>
  <c r="F74" i="5"/>
  <c r="F85" i="5" s="1"/>
  <c r="B84" i="5"/>
  <c r="E75" i="5"/>
  <c r="D76" i="6"/>
  <c r="C85" i="6"/>
  <c r="J76" i="6"/>
  <c r="H76" i="6"/>
  <c r="J85" i="6"/>
  <c r="G76" i="6"/>
  <c r="G85" i="6"/>
  <c r="G86" i="6" s="1"/>
  <c r="D86" i="6"/>
  <c r="L86" i="6"/>
  <c r="B85" i="6"/>
  <c r="B86" i="6" s="1"/>
  <c r="E76" i="6"/>
  <c r="H85" i="6"/>
  <c r="J8" i="6"/>
  <c r="K75" i="6"/>
  <c r="K86" i="6" s="1"/>
  <c r="K8" i="6"/>
  <c r="E86" i="6"/>
  <c r="C75" i="6"/>
  <c r="C86" i="6" s="1"/>
  <c r="C34" i="6"/>
  <c r="C33" i="6" s="1"/>
  <c r="J75" i="6"/>
  <c r="J86" i="6" s="1"/>
  <c r="C76" i="6"/>
  <c r="H75" i="6"/>
  <c r="H86" i="6" s="1"/>
  <c r="I76" i="6"/>
  <c r="E85" i="6"/>
  <c r="I75" i="6"/>
  <c r="I86" i="6" s="1"/>
  <c r="F85" i="6"/>
  <c r="B76" i="6"/>
  <c r="G74" i="5"/>
  <c r="G85" i="5" s="1"/>
  <c r="H74" i="5"/>
  <c r="H85" i="5" s="1"/>
  <c r="G7" i="5"/>
  <c r="J7" i="5"/>
  <c r="I7" i="5"/>
  <c r="J74" i="5"/>
  <c r="J85" i="5" s="1"/>
  <c r="I74" i="5"/>
  <c r="E85" i="5"/>
  <c r="F84" i="5"/>
  <c r="B75" i="5"/>
  <c r="H74" i="4"/>
  <c r="H85" i="4" s="1"/>
  <c r="G74" i="4"/>
  <c r="G85" i="4" s="1"/>
  <c r="F85" i="4"/>
  <c r="J85" i="4"/>
  <c r="B85" i="4"/>
  <c r="C74" i="4"/>
  <c r="E85" i="4"/>
  <c r="I85" i="4"/>
  <c r="C84" i="4"/>
  <c r="B84" i="4"/>
  <c r="D84" i="4"/>
  <c r="D85" i="4" s="1"/>
  <c r="F84" i="4"/>
  <c r="E84" i="3"/>
  <c r="B75" i="3"/>
  <c r="F84" i="3"/>
  <c r="G7" i="3"/>
  <c r="F75" i="3"/>
  <c r="G74" i="3"/>
  <c r="G85" i="3" s="1"/>
  <c r="F74" i="3"/>
  <c r="F85" i="3" s="1"/>
  <c r="C84" i="3"/>
  <c r="I84" i="3"/>
  <c r="I85" i="3" s="1"/>
  <c r="K85" i="3"/>
  <c r="B84" i="3"/>
  <c r="B85" i="3" s="1"/>
  <c r="E85" i="3"/>
  <c r="D84" i="3"/>
  <c r="D85" i="3" s="1"/>
  <c r="J84" i="3"/>
  <c r="J85" i="3" s="1"/>
  <c r="E75" i="3"/>
  <c r="C74" i="3"/>
  <c r="C33" i="3"/>
  <c r="C32" i="3" s="1"/>
  <c r="C75" i="3"/>
  <c r="D75" i="3"/>
  <c r="J75" i="3"/>
  <c r="I75" i="3"/>
  <c r="M83" i="1"/>
  <c r="M85" i="1" s="1"/>
  <c r="M86" i="1" s="1"/>
  <c r="N83" i="1"/>
  <c r="N85" i="1" s="1"/>
  <c r="N86" i="1" s="1"/>
  <c r="C41" i="1"/>
  <c r="C40" i="1" s="1"/>
  <c r="C39" i="1" s="1"/>
  <c r="C38" i="1" s="1"/>
  <c r="C37" i="1" s="1"/>
  <c r="C36" i="1" s="1"/>
  <c r="C35" i="1" s="1"/>
  <c r="C44" i="1"/>
  <c r="C52" i="1"/>
  <c r="C62" i="1"/>
  <c r="C67" i="1"/>
  <c r="C70" i="1"/>
  <c r="G75" i="1"/>
  <c r="H75" i="1"/>
  <c r="I75" i="1"/>
  <c r="J75" i="1"/>
  <c r="K75" i="1"/>
  <c r="L75" i="1"/>
  <c r="C77" i="1"/>
  <c r="D77" i="1"/>
  <c r="E77" i="1"/>
  <c r="F77" i="1"/>
  <c r="I77" i="1"/>
  <c r="J77" i="1"/>
  <c r="J85" i="1" s="1"/>
  <c r="C80" i="1"/>
  <c r="C85" i="1" s="1"/>
  <c r="D80" i="1"/>
  <c r="E80" i="1"/>
  <c r="F80" i="1"/>
  <c r="I80" i="1"/>
  <c r="J80" i="1"/>
  <c r="C83" i="1"/>
  <c r="D83" i="1"/>
  <c r="E83" i="1"/>
  <c r="E85" i="1" s="1"/>
  <c r="E86" i="1" s="1"/>
  <c r="F83" i="1"/>
  <c r="I83" i="1"/>
  <c r="J83" i="1"/>
  <c r="K83" i="1"/>
  <c r="K85" i="1" s="1"/>
  <c r="L83" i="1"/>
  <c r="L85" i="1" s="1"/>
  <c r="I85" i="5" l="1"/>
  <c r="D85" i="1"/>
  <c r="D86" i="1" s="1"/>
  <c r="C75" i="1"/>
  <c r="C86" i="1" s="1"/>
  <c r="F86" i="6"/>
  <c r="C85" i="4"/>
  <c r="F85" i="1"/>
  <c r="I85" i="1"/>
  <c r="C85" i="3"/>
  <c r="I76" i="1"/>
  <c r="E76" i="1"/>
  <c r="C76" i="1"/>
  <c r="J76" i="1"/>
  <c r="F76" i="1"/>
  <c r="D76" i="1"/>
  <c r="C34" i="1"/>
  <c r="C33" i="1" s="1"/>
  <c r="L86" i="1" l="1"/>
  <c r="K86" i="1" l="1"/>
  <c r="J86" i="1" l="1"/>
  <c r="B83" i="1"/>
  <c r="B80" i="1"/>
  <c r="B77" i="1"/>
  <c r="H86" i="1"/>
  <c r="G86" i="1"/>
  <c r="B75" i="1"/>
  <c r="I86" i="1" l="1"/>
  <c r="B76" i="1"/>
  <c r="B85" i="1"/>
  <c r="B86" i="1" s="1"/>
  <c r="F86" i="1"/>
</calcChain>
</file>

<file path=xl/sharedStrings.xml><?xml version="1.0" encoding="utf-8"?>
<sst xmlns="http://schemas.openxmlformats.org/spreadsheetml/2006/main" count="554" uniqueCount="122">
  <si>
    <t xml:space="preserve">                (En RD$)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</si>
  <si>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</si>
  <si>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</si>
  <si>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</si>
  <si>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</si>
  <si>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</si>
  <si>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</si>
  <si>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</si>
  <si>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</si>
  <si>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</si>
  <si>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</si>
  <si>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</si>
  <si>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</si>
  <si>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</si>
  <si>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</si>
  <si>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</si>
  <si>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</si>
  <si>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</si>
  <si>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</si>
  <si>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</si>
  <si>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</si>
  <si>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</si>
  <si>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</si>
  <si>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</si>
  <si>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</si>
  <si>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</si>
  <si>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</si>
  <si>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</si>
  <si>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</si>
  <si>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</si>
  <si>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</si>
  <si>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</si>
  <si>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</si>
  <si>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</si>
  <si>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</si>
  <si>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</si>
  <si>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</si>
  <si>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</si>
  <si>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</si>
  <si>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</si>
  <si>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</si>
  <si>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</si>
  <si>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</si>
  <si>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</si>
  <si>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</si>
  <si>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</si>
  <si>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</si>
  <si>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</si>
  <si>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</si>
  <si>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</si>
  <si>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</si>
  <si>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</si>
  <si>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</si>
  <si>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</si>
  <si>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</si>
  <si>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2.6.2-MOBILIARIO Y EQUIPO EDUCACIONAL Y RECREATIVO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</si>
  <si>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</si>
  <si>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</si>
  <si>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</si>
  <si>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</si>
  <si>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</si>
  <si>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</si>
  <si>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</si>
  <si>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</si>
  <si>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</si>
  <si>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</si>
  <si>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</si>
  <si>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</si>
  <si>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</si>
  <si>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</si>
  <si>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</si>
  <si>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</si>
  <si>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</si>
  <si>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</si>
  <si>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</si>
  <si>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</si>
  <si>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</si>
  <si>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</si>
  <si>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</si>
  <si>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</si>
  <si>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</si>
  <si>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</si>
  <si>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</si>
  <si>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</si>
  <si>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</si>
  <si>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</si>
  <si>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</si>
  <si>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</si>
  <si>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</si>
  <si>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Notas:</t>
  </si>
  <si>
    <t>1. Gasto Devengado</t>
  </si>
  <si>
    <t>2. Se Presenta la clasificación objetal del gasto al nivel de cuenta</t>
  </si>
  <si>
    <t>3. Fecha de Imputación ultimo dia del mes analizado</t>
  </si>
  <si>
    <t xml:space="preserve">4. CAP=0212; SUB-CAP=01; UE=0010 </t>
  </si>
  <si>
    <t>Agosto</t>
  </si>
  <si>
    <t>Septiembre</t>
  </si>
  <si>
    <t xml:space="preserve">     </t>
  </si>
  <si>
    <t>Octubre</t>
  </si>
  <si>
    <t xml:space="preserve">                                   PREPARADO POR:   </t>
  </si>
  <si>
    <t>Noviembre</t>
  </si>
  <si>
    <t>Consejo de Coordinación Zona Especial Desarrollo Fronterizo (CCDF)</t>
  </si>
  <si>
    <t>Prespuesto Aprobado año 2021</t>
  </si>
  <si>
    <t>PREPARADO POR:</t>
  </si>
  <si>
    <t xml:space="preserve">     APROBADO POR:   </t>
  </si>
  <si>
    <t>Diciembre</t>
  </si>
  <si>
    <t xml:space="preserve">  LICDA. CRISMAIRI RODRIGUEZ</t>
  </si>
  <si>
    <t xml:space="preserve">  ENCARGADA DE LA DIVISION DE CONTABILIDAD</t>
  </si>
  <si>
    <t xml:space="preserve">                                            LICDA. DEYANIRA FERNANDEZ</t>
  </si>
  <si>
    <t xml:space="preserve">   ENCARGADA  DEPTO ADM. Y FINANCIERO</t>
  </si>
  <si>
    <t xml:space="preserve">   Presupuesto de Gastos y Aplicaciones Financieras para el mes Abril del año 2021</t>
  </si>
  <si>
    <t>LICDA. DEYANIRA FERNANDEZ</t>
  </si>
  <si>
    <t xml:space="preserve">   Presupuesto de Gastos y Aplicaciones Financieras para el mes Mayo del año 2021</t>
  </si>
  <si>
    <t xml:space="preserve">                                   LICDA. DEYANIRA FERNANDEZ</t>
  </si>
  <si>
    <t xml:space="preserve">   Presupuesto de Gastos y Aplicaciones Financieras para el mes Junio del año 2021</t>
  </si>
  <si>
    <t xml:space="preserve">   Presupuesto de Gastos y Aplicaciones Financieras para el mes Agosto del año 2021</t>
  </si>
  <si>
    <t xml:space="preserve">                                                                                                                                           (Valores Expresados en RD$)</t>
  </si>
  <si>
    <t xml:space="preserve">     REVISADO POR:   </t>
  </si>
  <si>
    <t xml:space="preserve">LIC. ERODIS DIAZ </t>
  </si>
  <si>
    <t>DIRECTOR EJECUTIVO</t>
  </si>
  <si>
    <t xml:space="preserve"> PREPARADO POR:</t>
  </si>
  <si>
    <t>Presupuesto de Gastos y Aplicaciones Financieras para el mes Agosto del año 2021</t>
  </si>
  <si>
    <t>(Valores Expresados 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</si>
</sst>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 x14ac:knownFonts="1">
    <font>
      <sz val="10"/>
      <name val="Arial"/>
      <family val="2"/>
    </font>
    <font>
      <sz val="10"/>
      <name val="Mangal"/>
      <family val="2"/>
    </font>
    <font>
      <b/>
      <sz val="2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theme="1"/>
      <name val="Arial"/>
      <family val="2"/>
    </font>
    <font>
      <b/>
      <sz val="11"/>
      <color indexed="8"/>
      <name val="Arial"/>
      <family val="2"/>
    </font>
    <font>
      <sz val="13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sz val="18"/>
      <color theme="4" tint="-0.249977111117893"/>
      <name val="Arial"/>
      <family val="2"/>
    </font>
    <font>
      <b/>
      <sz val="16"/>
      <name val="Arial"/>
      <family val="2"/>
      <charset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1" fillId="0" borderId="0" applyNumberFormat="0" applyFill="0" applyBorder="0" applyProtection="0">
      <alignment wrapText="1"/>
    </xf>
    <xf numFmtId="0" fontId="21" fillId="0" borderId="0"/>
  </cellStyleXfs>
  <cellXfs count="134">
    <xf numFmtId="0" fontId="0" fillId="0" borderId="0" xfId="0"/>
    <xf numFmtId="0" fontId="0" fillId="2" borderId="0" xfId="0" applyFill="1"/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 indent="1"/>
    </xf>
    <xf numFmtId="49" fontId="6" fillId="0" borderId="5" xfId="0" applyNumberFormat="1" applyFont="1" applyBorder="1" applyAlignment="1">
      <alignment horizontal="left" vertical="center" wrapText="1" indent="2"/>
    </xf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/>
    </xf>
    <xf numFmtId="4" fontId="0" fillId="0" borderId="0" xfId="0" applyNumberFormat="1"/>
    <xf numFmtId="164" fontId="7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164" fontId="6" fillId="0" borderId="6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 vertical="center" wrapText="1" indent="2"/>
    </xf>
    <xf numFmtId="164" fontId="6" fillId="0" borderId="4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/>
    </xf>
    <xf numFmtId="49" fontId="8" fillId="4" borderId="5" xfId="0" applyNumberFormat="1" applyFont="1" applyFill="1" applyBorder="1" applyAlignment="1">
      <alignment horizontal="left" vertical="center" wrapText="1"/>
    </xf>
    <xf numFmtId="164" fontId="5" fillId="4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left" vertical="center" wrapText="1" indent="3"/>
    </xf>
    <xf numFmtId="49" fontId="8" fillId="4" borderId="6" xfId="0" applyNumberFormat="1" applyFont="1" applyFill="1" applyBorder="1" applyAlignment="1">
      <alignment horizontal="left" vertical="center" wrapText="1"/>
    </xf>
    <xf numFmtId="164" fontId="6" fillId="4" borderId="6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164" fontId="4" fillId="3" borderId="7" xfId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3" fillId="2" borderId="0" xfId="0" applyFont="1" applyFill="1" applyAlignment="1">
      <alignment wrapText="1"/>
    </xf>
    <xf numFmtId="164" fontId="15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vertical="center"/>
    </xf>
    <xf numFmtId="164" fontId="0" fillId="2" borderId="0" xfId="0" applyNumberFormat="1" applyFill="1"/>
    <xf numFmtId="0" fontId="3" fillId="2" borderId="0" xfId="0" applyFont="1" applyFill="1" applyAlignment="1">
      <alignment horizontal="left" vertical="center"/>
    </xf>
    <xf numFmtId="164" fontId="18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3" fillId="0" borderId="0" xfId="0" applyFont="1"/>
    <xf numFmtId="0" fontId="21" fillId="0" borderId="0" xfId="3" applyAlignment="1">
      <alignment horizontal="center"/>
    </xf>
    <xf numFmtId="164" fontId="21" fillId="0" borderId="0" xfId="1" applyFont="1" applyAlignment="1">
      <alignment horizontal="center"/>
    </xf>
    <xf numFmtId="0" fontId="22" fillId="0" borderId="0" xfId="0" applyFont="1"/>
    <xf numFmtId="164" fontId="15" fillId="0" borderId="0" xfId="0" applyNumberFormat="1" applyFont="1" applyAlignment="1">
      <alignment horizontal="right"/>
    </xf>
    <xf numFmtId="0" fontId="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/>
    <xf numFmtId="164" fontId="5" fillId="0" borderId="5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0" fontId="19" fillId="2" borderId="0" xfId="0" applyFont="1" applyFill="1" applyAlignment="1"/>
    <xf numFmtId="0" fontId="0" fillId="2" borderId="0" xfId="0" applyFont="1" applyFill="1" applyAlignment="1"/>
    <xf numFmtId="164" fontId="6" fillId="0" borderId="8" xfId="0" applyNumberFormat="1" applyFont="1" applyBorder="1" applyAlignment="1">
      <alignment horizontal="right"/>
    </xf>
    <xf numFmtId="164" fontId="5" fillId="4" borderId="8" xfId="0" applyNumberFormat="1" applyFont="1" applyFill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4" fontId="4" fillId="3" borderId="3" xfId="1" applyFont="1" applyFill="1" applyBorder="1" applyAlignment="1">
      <alignment horizontal="right" vertical="center"/>
    </xf>
    <xf numFmtId="0" fontId="0" fillId="0" borderId="10" xfId="0" applyBorder="1"/>
    <xf numFmtId="164" fontId="12" fillId="0" borderId="11" xfId="0" applyNumberFormat="1" applyFont="1" applyBorder="1" applyAlignment="1">
      <alignment horizontal="right"/>
    </xf>
    <xf numFmtId="164" fontId="12" fillId="0" borderId="9" xfId="0" applyNumberFormat="1" applyFont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9" fontId="26" fillId="3" borderId="1" xfId="0" applyNumberFormat="1" applyFont="1" applyFill="1" applyBorder="1" applyAlignment="1">
      <alignment horizontal="center" vertical="center" wrapText="1"/>
    </xf>
    <xf numFmtId="49" fontId="26" fillId="3" borderId="2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right" vertical="center"/>
    </xf>
    <xf numFmtId="49" fontId="27" fillId="0" borderId="5" xfId="0" applyNumberFormat="1" applyFont="1" applyBorder="1" applyAlignment="1">
      <alignment horizontal="left" vertical="center" wrapText="1" indent="1"/>
    </xf>
    <xf numFmtId="164" fontId="27" fillId="0" borderId="5" xfId="0" applyNumberFormat="1" applyFont="1" applyBorder="1" applyAlignment="1">
      <alignment horizontal="right" vertical="center"/>
    </xf>
    <xf numFmtId="49" fontId="18" fillId="0" borderId="5" xfId="0" applyNumberFormat="1" applyFont="1" applyBorder="1" applyAlignment="1">
      <alignment horizontal="left" vertical="center" wrapText="1" indent="2"/>
    </xf>
    <xf numFmtId="164" fontId="18" fillId="0" borderId="5" xfId="0" applyNumberFormat="1" applyFont="1" applyBorder="1" applyAlignment="1">
      <alignment horizontal="right"/>
    </xf>
    <xf numFmtId="164" fontId="18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Border="1" applyAlignment="1">
      <alignment horizontal="right"/>
    </xf>
    <xf numFmtId="164" fontId="28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Fill="1" applyBorder="1" applyAlignment="1">
      <alignment horizontal="right" vertical="center"/>
    </xf>
    <xf numFmtId="164" fontId="18" fillId="0" borderId="5" xfId="0" applyNumberFormat="1" applyFont="1" applyFill="1" applyBorder="1" applyAlignment="1">
      <alignment horizontal="right" vertical="center"/>
    </xf>
    <xf numFmtId="49" fontId="18" fillId="0" borderId="6" xfId="0" applyNumberFormat="1" applyFont="1" applyBorder="1" applyAlignment="1">
      <alignment horizontal="left" vertical="center" wrapText="1" indent="2"/>
    </xf>
    <xf numFmtId="164" fontId="18" fillId="0" borderId="6" xfId="0" applyNumberFormat="1" applyFont="1" applyBorder="1" applyAlignment="1">
      <alignment horizontal="right" vertical="center"/>
    </xf>
    <xf numFmtId="164" fontId="18" fillId="0" borderId="6" xfId="0" applyNumberFormat="1" applyFont="1" applyBorder="1" applyAlignment="1">
      <alignment horizontal="right"/>
    </xf>
    <xf numFmtId="49" fontId="18" fillId="0" borderId="4" xfId="0" applyNumberFormat="1" applyFont="1" applyBorder="1" applyAlignment="1">
      <alignment horizontal="left" vertical="center" wrapText="1" indent="2"/>
    </xf>
    <xf numFmtId="164" fontId="18" fillId="0" borderId="4" xfId="0" applyNumberFormat="1" applyFont="1" applyBorder="1" applyAlignment="1">
      <alignment horizontal="right" vertical="center"/>
    </xf>
    <xf numFmtId="164" fontId="18" fillId="0" borderId="4" xfId="0" applyNumberFormat="1" applyFont="1" applyBorder="1" applyAlignment="1">
      <alignment horizontal="right"/>
    </xf>
    <xf numFmtId="164" fontId="27" fillId="0" borderId="8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49" fontId="27" fillId="4" borderId="5" xfId="0" applyNumberFormat="1" applyFont="1" applyFill="1" applyBorder="1" applyAlignment="1">
      <alignment horizontal="left" vertical="center" wrapText="1"/>
    </xf>
    <xf numFmtId="164" fontId="27" fillId="4" borderId="5" xfId="0" applyNumberFormat="1" applyFont="1" applyFill="1" applyBorder="1" applyAlignment="1">
      <alignment horizontal="right" vertical="center"/>
    </xf>
    <xf numFmtId="164" fontId="27" fillId="4" borderId="8" xfId="0" applyNumberFormat="1" applyFont="1" applyFill="1" applyBorder="1" applyAlignment="1">
      <alignment horizontal="right" vertical="center"/>
    </xf>
    <xf numFmtId="49" fontId="27" fillId="0" borderId="5" xfId="0" applyNumberFormat="1" applyFont="1" applyBorder="1" applyAlignment="1">
      <alignment horizontal="left" vertical="center" wrapText="1"/>
    </xf>
    <xf numFmtId="164" fontId="29" fillId="0" borderId="5" xfId="0" applyNumberFormat="1" applyFont="1" applyBorder="1" applyAlignment="1">
      <alignment horizontal="right"/>
    </xf>
    <xf numFmtId="164" fontId="29" fillId="0" borderId="8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 vertical="center"/>
    </xf>
    <xf numFmtId="49" fontId="18" fillId="0" borderId="5" xfId="0" applyNumberFormat="1" applyFont="1" applyBorder="1" applyAlignment="1">
      <alignment horizontal="left" vertical="center" wrapText="1" indent="3"/>
    </xf>
    <xf numFmtId="49" fontId="27" fillId="4" borderId="6" xfId="0" applyNumberFormat="1" applyFont="1" applyFill="1" applyBorder="1" applyAlignment="1">
      <alignment horizontal="left" vertical="center" wrapText="1"/>
    </xf>
    <xf numFmtId="164" fontId="18" fillId="4" borderId="6" xfId="0" applyNumberFormat="1" applyFont="1" applyFill="1" applyBorder="1" applyAlignment="1">
      <alignment horizontal="right" vertical="center"/>
    </xf>
    <xf numFmtId="164" fontId="18" fillId="4" borderId="9" xfId="0" applyNumberFormat="1" applyFont="1" applyFill="1" applyBorder="1" applyAlignment="1">
      <alignment horizontal="right" vertical="center"/>
    </xf>
    <xf numFmtId="164" fontId="26" fillId="3" borderId="7" xfId="1" applyFont="1" applyFill="1" applyBorder="1" applyAlignment="1">
      <alignment horizontal="right" vertical="center"/>
    </xf>
    <xf numFmtId="164" fontId="26" fillId="3" borderId="3" xfId="1" applyFont="1" applyFill="1" applyBorder="1" applyAlignment="1">
      <alignment horizontal="right" vertical="center"/>
    </xf>
    <xf numFmtId="164" fontId="0" fillId="2" borderId="0" xfId="1" applyFont="1" applyFill="1"/>
    <xf numFmtId="0" fontId="3" fillId="2" borderId="0" xfId="0" applyFont="1" applyFill="1"/>
    <xf numFmtId="0" fontId="21" fillId="2" borderId="0" xfId="3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31" fillId="0" borderId="0" xfId="0" applyFont="1"/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0" fillId="2" borderId="0" xfId="0" applyFont="1" applyFill="1"/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49" fontId="26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 wrapText="1"/>
    </xf>
    <xf numFmtId="0" fontId="23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6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4" fillId="2" borderId="0" xfId="2" applyFont="1" applyFill="1" applyAlignment="1">
      <alignment horizontal="center" wrapText="1"/>
    </xf>
  </cellXfs>
  <cellStyles count="4">
    <cellStyle name="Excel Built-in Normal" xfId="3" xr:uid="{00000000-0005-0000-0000-000000000000}"/>
    <cellStyle name="Millares" xfId="1" builtinId="3"/>
    <cellStyle name="Normal" xfId="0" builtinId="0"/>
    <cellStyle name="Normal_D200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</xdr:row>
      <xdr:rowOff>0</xdr:rowOff>
    </xdr:from>
    <xdr:to>
      <xdr:col>1</xdr:col>
      <xdr:colOff>1228725</xdr:colOff>
      <xdr:row>105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6EAD77F3-3B51-4D2F-A8A2-96A0B219D46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396615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3682EE5B-A0F4-4C91-8EBF-BCEE0324F4AC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396615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103</xdr:row>
      <xdr:rowOff>171450</xdr:rowOff>
    </xdr:from>
    <xdr:to>
      <xdr:col>0</xdr:col>
      <xdr:colOff>2028825</xdr:colOff>
      <xdr:row>104</xdr:row>
      <xdr:rowOff>219074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C4BEA29A-F0FD-4513-8AFD-B597D9ECF1E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86137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185584</xdr:colOff>
      <xdr:row>0</xdr:row>
      <xdr:rowOff>257736</xdr:rowOff>
    </xdr:from>
    <xdr:to>
      <xdr:col>6</xdr:col>
      <xdr:colOff>658570</xdr:colOff>
      <xdr:row>1</xdr:row>
      <xdr:rowOff>706737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16315E-6CA7-438A-A690-B70DECC5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0613" y="257736"/>
          <a:ext cx="1772868" cy="1177383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92</xdr:row>
      <xdr:rowOff>179295</xdr:rowOff>
    </xdr:from>
    <xdr:to>
      <xdr:col>3</xdr:col>
      <xdr:colOff>1393121</xdr:colOff>
      <xdr:row>97</xdr:row>
      <xdr:rowOff>104263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43E612-E15B-4CAB-893C-95C17DF5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3383" y="35320942"/>
          <a:ext cx="2849886" cy="1011938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1008530</xdr:colOff>
      <xdr:row>91</xdr:row>
      <xdr:rowOff>168088</xdr:rowOff>
    </xdr:from>
    <xdr:to>
      <xdr:col>4</xdr:col>
      <xdr:colOff>906784</xdr:colOff>
      <xdr:row>98</xdr:row>
      <xdr:rowOff>92788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26E99C-BDBD-4B3B-AEBC-51429955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7" y="35029588"/>
          <a:ext cx="1478283" cy="1493523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896471</xdr:colOff>
      <xdr:row>93</xdr:row>
      <xdr:rowOff>112059</xdr:rowOff>
    </xdr:from>
    <xdr:to>
      <xdr:col>0</xdr:col>
      <xdr:colOff>2423522</xdr:colOff>
      <xdr:row>97</xdr:row>
      <xdr:rowOff>142362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FCE0EE6-A5AA-4D2D-80CC-81CFD362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1" y="36519971"/>
          <a:ext cx="1527051" cy="859538"/>
        </a:xfrm>
        <a:prstGeom prst="rect">
          <a:avLst/>
        </a:prstGeom>
      </xdr:spPr>
    </xdr:pic>
    <xdr:clientData/>
  </xdr:twoCellAnchor>
  <xdr:twoCellAnchor editAs="oneCell">
    <xdr:from>
      <xdr:col>0</xdr:col>
      <xdr:colOff>2297206</xdr:colOff>
      <xdr:row>91</xdr:row>
      <xdr:rowOff>134471</xdr:rowOff>
    </xdr:from>
    <xdr:to>
      <xdr:col>0</xdr:col>
      <xdr:colOff>3745009</xdr:colOff>
      <xdr:row>98</xdr:row>
      <xdr:rowOff>28690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30C59FD-C9AA-4319-8736-AB98A796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206" y="36004500"/>
          <a:ext cx="1447803" cy="1463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06124C83-CF24-420A-8FEB-92B6798AD70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93BBBF48-C6D5-43D7-BA2F-8BFBA5452765}"/>
            </a:ext>
          </a:extLst>
        </xdr:cNvPr>
        <xdr:cNvSpPr>
          <a:spLocks noChangeAspect="1" noChangeArrowheads="1"/>
        </xdr:cNvSpPr>
      </xdr:nvSpPr>
      <xdr:spPr bwMode="auto">
        <a:xfrm>
          <a:off x="4943475" y="3465195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C630B239-678D-40D8-B53C-E55BC55CC94E}"/>
            </a:ext>
          </a:extLst>
        </xdr:cNvPr>
        <xdr:cNvSpPr>
          <a:spLocks noChangeAspect="1" noChangeArrowheads="1"/>
        </xdr:cNvSpPr>
      </xdr:nvSpPr>
      <xdr:spPr bwMode="auto">
        <a:xfrm>
          <a:off x="790575" y="3454717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793040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1C0793-B79F-478A-82C0-BFEFEFF0D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7088" y="0"/>
          <a:ext cx="1770627" cy="117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194625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194625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089850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793040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E213E61C-9E15-47A1-8899-7EBC3570830E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68040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87D6ACED-A361-4D2B-B25E-C000C6492223}"/>
            </a:ext>
          </a:extLst>
        </xdr:cNvPr>
        <xdr:cNvSpPr>
          <a:spLocks noChangeAspect="1" noChangeArrowheads="1"/>
        </xdr:cNvSpPr>
      </xdr:nvSpPr>
      <xdr:spPr bwMode="auto">
        <a:xfrm>
          <a:off x="4076700" y="33680400"/>
          <a:ext cx="1228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102</xdr:row>
      <xdr:rowOff>171450</xdr:rowOff>
    </xdr:from>
    <xdr:to>
      <xdr:col>0</xdr:col>
      <xdr:colOff>2028825</xdr:colOff>
      <xdr:row>103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F0F586A9-8813-4B21-905E-D4567B873522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5756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1088315</xdr:colOff>
      <xdr:row>1</xdr:row>
      <xdr:rowOff>493824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037446-4943-49A3-B155-71251E58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1</xdr:col>
      <xdr:colOff>1228725</xdr:colOff>
      <xdr:row>106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40224075"/>
          <a:ext cx="1228725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1228725</xdr:colOff>
      <xdr:row>106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533775" y="40224075"/>
          <a:ext cx="1228725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104</xdr:row>
      <xdr:rowOff>171450</xdr:rowOff>
    </xdr:from>
    <xdr:to>
      <xdr:col>0</xdr:col>
      <xdr:colOff>2028825</xdr:colOff>
      <xdr:row>105</xdr:row>
      <xdr:rowOff>219075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90575" y="40119300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1003613</xdr:colOff>
      <xdr:row>0</xdr:row>
      <xdr:rowOff>0</xdr:rowOff>
    </xdr:from>
    <xdr:to>
      <xdr:col>2</xdr:col>
      <xdr:colOff>1088315</xdr:colOff>
      <xdr:row>1</xdr:row>
      <xdr:rowOff>389049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D8B867-BA2E-4719-8591-A55253DE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13" y="0"/>
          <a:ext cx="1770627" cy="117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41D1-83C9-4742-BDA0-DC86B1CC85EC}">
  <sheetPr>
    <pageSetUpPr fitToPage="1"/>
  </sheetPr>
  <dimension ref="A1:R399"/>
  <sheetViews>
    <sheetView tabSelected="1" view="pageBreakPreview" topLeftCell="A85" zoomScale="85" zoomScaleNormal="71" zoomScaleSheetLayoutView="85" workbookViewId="0">
      <pane xSplit="1" topLeftCell="B1" activePane="topRight" state="frozen"/>
      <selection activeCell="A4" sqref="A4"/>
      <selection pane="topRight" activeCell="B94" sqref="B94"/>
    </sheetView>
  </sheetViews>
  <sheetFormatPr baseColWidth="10" defaultColWidth="9.140625" defaultRowHeight="12.75" x14ac:dyDescent="0.2"/>
  <cols>
    <col min="1" max="1" width="62.7109375" customWidth="1"/>
    <col min="2" max="2" width="29.710937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1" width="29.7109375" customWidth="1"/>
    <col min="12" max="13" width="29.7109375" hidden="1" customWidth="1"/>
    <col min="14" max="14" width="2.85546875" hidden="1" customWidth="1"/>
    <col min="15" max="15" width="25.140625" customWidth="1"/>
    <col min="17" max="17" width="17" customWidth="1"/>
    <col min="18" max="18" width="22.85546875" customWidth="1"/>
  </cols>
  <sheetData>
    <row r="1" spans="1:15" ht="57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57" customHeight="1" x14ac:dyDescent="0.4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17" customFormat="1" ht="38.25" customHeight="1" x14ac:dyDescent="0.2">
      <c r="A3" s="124" t="s">
        <v>100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17" customFormat="1" ht="27" customHeight="1" x14ac:dyDescent="0.2">
      <c r="A4" s="125" t="s">
        <v>120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5" s="117" customFormat="1" ht="25.5" customHeight="1" x14ac:dyDescent="0.2">
      <c r="A5" s="126" t="s">
        <v>121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5" ht="24.75" customHeight="1" x14ac:dyDescent="0.2">
      <c r="A6" s="1"/>
      <c r="B6" s="1"/>
      <c r="C6" s="1"/>
      <c r="D6" s="1"/>
      <c r="E6" s="1"/>
      <c r="F6" s="1"/>
      <c r="G6" s="1"/>
      <c r="H6" s="1"/>
      <c r="I6" s="104"/>
      <c r="J6" s="1"/>
      <c r="K6" s="1"/>
      <c r="L6" s="1"/>
      <c r="M6" s="1"/>
      <c r="N6" s="1"/>
    </row>
    <row r="7" spans="1:15" s="120" customFormat="1" ht="63.75" customHeight="1" x14ac:dyDescent="0.2">
      <c r="A7" s="118" t="s">
        <v>1</v>
      </c>
      <c r="B7" s="118" t="s">
        <v>101</v>
      </c>
      <c r="C7" s="118" t="s">
        <v>2</v>
      </c>
      <c r="D7" s="118" t="s">
        <v>3</v>
      </c>
      <c r="E7" s="118" t="s">
        <v>4</v>
      </c>
      <c r="F7" s="118" t="s">
        <v>5</v>
      </c>
      <c r="G7" s="118" t="s">
        <v>6</v>
      </c>
      <c r="H7" s="118" t="s">
        <v>7</v>
      </c>
      <c r="I7" s="119" t="s">
        <v>8</v>
      </c>
      <c r="J7" s="119" t="s">
        <v>94</v>
      </c>
      <c r="K7" s="119" t="s">
        <v>95</v>
      </c>
      <c r="L7" s="119" t="s">
        <v>97</v>
      </c>
      <c r="M7" s="119" t="s">
        <v>99</v>
      </c>
      <c r="N7" s="119" t="s">
        <v>104</v>
      </c>
    </row>
    <row r="8" spans="1:15" ht="18" x14ac:dyDescent="0.2">
      <c r="A8" s="94" t="s">
        <v>9</v>
      </c>
      <c r="B8" s="75">
        <v>78543676</v>
      </c>
      <c r="C8" s="75">
        <v>3946077.34</v>
      </c>
      <c r="D8" s="75">
        <v>4279876.08</v>
      </c>
      <c r="E8" s="75">
        <v>6941725.2000000002</v>
      </c>
      <c r="F8" s="75">
        <v>4820992.76</v>
      </c>
      <c r="G8" s="75">
        <f>SUM(G25+G15+G9)</f>
        <v>4784107.7300000004</v>
      </c>
      <c r="H8" s="75">
        <f>SUM(H25+H15+H9+H52:O52)</f>
        <v>5013726.3699999992</v>
      </c>
      <c r="I8" s="75">
        <f>SUM(I25+I15+I9+I52:P52)</f>
        <v>5483338.6400000006</v>
      </c>
      <c r="J8" s="75">
        <f>SUM(J25+J15+J9+J52:Q52)</f>
        <v>6499323.7999999998</v>
      </c>
      <c r="K8" s="75">
        <f>SUM(K25+K15+K9+K52:R52)</f>
        <v>5886151.7800000003</v>
      </c>
      <c r="L8" s="6"/>
      <c r="M8" s="6"/>
      <c r="N8" s="6"/>
    </row>
    <row r="9" spans="1:15" ht="36" x14ac:dyDescent="0.2">
      <c r="A9" s="74" t="s">
        <v>10</v>
      </c>
      <c r="B9" s="75">
        <v>61365141</v>
      </c>
      <c r="C9" s="75">
        <v>3839761.61</v>
      </c>
      <c r="D9" s="75">
        <v>3838535.18</v>
      </c>
      <c r="E9" s="75">
        <v>4918458.9000000004</v>
      </c>
      <c r="F9" s="75">
        <f>SUM(F10:F14)</f>
        <v>4610310.9000000004</v>
      </c>
      <c r="G9" s="75">
        <f>SUM(G10:G14)</f>
        <v>4372515</v>
      </c>
      <c r="H9" s="75">
        <f>SUM(H10:H14)</f>
        <v>4214673.79</v>
      </c>
      <c r="I9" s="75">
        <f t="shared" ref="I9:J9" si="0">SUM(I10:I14)</f>
        <v>4437724.49</v>
      </c>
      <c r="J9" s="75">
        <f t="shared" si="0"/>
        <v>4494665.2699999996</v>
      </c>
      <c r="K9" s="75">
        <f t="shared" ref="K9" si="1">SUM(K10:K14)</f>
        <v>4484773.5600000005</v>
      </c>
      <c r="L9" s="6"/>
      <c r="M9" s="6"/>
      <c r="N9" s="6"/>
    </row>
    <row r="10" spans="1:15" ht="23.25" customHeight="1" x14ac:dyDescent="0.25">
      <c r="A10" s="76" t="s">
        <v>11</v>
      </c>
      <c r="B10" s="77">
        <v>52393625</v>
      </c>
      <c r="C10" s="77">
        <v>3243250</v>
      </c>
      <c r="D10" s="77">
        <v>3067916.67</v>
      </c>
      <c r="E10" s="77">
        <v>4128063.56</v>
      </c>
      <c r="F10" s="77">
        <v>3890328.9</v>
      </c>
      <c r="G10" s="77">
        <v>3597250</v>
      </c>
      <c r="H10" s="77">
        <v>3477250</v>
      </c>
      <c r="I10" s="9">
        <v>3671016.67</v>
      </c>
      <c r="J10" s="9">
        <v>3738350</v>
      </c>
      <c r="K10" s="9">
        <v>3737625.04</v>
      </c>
      <c r="L10" s="9"/>
      <c r="M10" s="9"/>
      <c r="N10" s="9"/>
    </row>
    <row r="11" spans="1:15" ht="18" x14ac:dyDescent="0.25">
      <c r="A11" s="76" t="s">
        <v>12</v>
      </c>
      <c r="B11" s="77">
        <v>3450000</v>
      </c>
      <c r="C11" s="77">
        <v>115000</v>
      </c>
      <c r="D11" s="77">
        <v>315000</v>
      </c>
      <c r="E11" s="77">
        <v>215000</v>
      </c>
      <c r="F11" s="77">
        <v>226000</v>
      </c>
      <c r="G11" s="77">
        <v>240000</v>
      </c>
      <c r="H11" s="77">
        <v>220000</v>
      </c>
      <c r="I11" s="9">
        <v>220000</v>
      </c>
      <c r="J11" s="9">
        <v>220000</v>
      </c>
      <c r="K11" s="9">
        <v>220000</v>
      </c>
      <c r="L11" s="9"/>
      <c r="M11" s="9"/>
      <c r="N11" s="9"/>
    </row>
    <row r="12" spans="1:15" ht="36" x14ac:dyDescent="0.25">
      <c r="A12" s="76" t="s">
        <v>13</v>
      </c>
      <c r="B12" s="78"/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9">
        <v>0</v>
      </c>
      <c r="J12" s="9">
        <v>0</v>
      </c>
      <c r="K12" s="9"/>
      <c r="L12" s="9"/>
      <c r="M12" s="9"/>
      <c r="N12" s="9"/>
    </row>
    <row r="13" spans="1:15" ht="36" x14ac:dyDescent="0.25">
      <c r="A13" s="76" t="s">
        <v>14</v>
      </c>
      <c r="B13" s="78"/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9">
        <v>0</v>
      </c>
      <c r="J13" s="9">
        <v>0</v>
      </c>
      <c r="K13" s="9">
        <v>527148.52</v>
      </c>
      <c r="L13" s="9"/>
      <c r="M13" s="9"/>
      <c r="N13" s="9"/>
    </row>
    <row r="14" spans="1:15" ht="36" x14ac:dyDescent="0.25">
      <c r="A14" s="76" t="s">
        <v>15</v>
      </c>
      <c r="B14" s="77">
        <v>5521516</v>
      </c>
      <c r="C14" s="77">
        <v>481511.61</v>
      </c>
      <c r="D14" s="77">
        <v>455618.51</v>
      </c>
      <c r="E14" s="77">
        <v>575395.34</v>
      </c>
      <c r="F14" s="77">
        <v>493982</v>
      </c>
      <c r="G14" s="77">
        <v>535265</v>
      </c>
      <c r="H14" s="77">
        <v>517423.79</v>
      </c>
      <c r="I14" s="9">
        <v>546707.81999999995</v>
      </c>
      <c r="J14" s="9">
        <v>536315.27</v>
      </c>
      <c r="K14" s="9"/>
      <c r="L14" s="9"/>
      <c r="M14" s="9"/>
      <c r="N14" s="9"/>
    </row>
    <row r="15" spans="1:15" ht="18" x14ac:dyDescent="0.25">
      <c r="A15" s="74" t="s">
        <v>16</v>
      </c>
      <c r="B15" s="75">
        <f t="shared" ref="B15:K15" si="2">SUM(B16:B24)</f>
        <v>6234442</v>
      </c>
      <c r="C15" s="75">
        <f t="shared" si="2"/>
        <v>106315.73</v>
      </c>
      <c r="D15" s="75">
        <f t="shared" si="2"/>
        <v>141340.9</v>
      </c>
      <c r="E15" s="75">
        <f t="shared" si="2"/>
        <v>203792.51</v>
      </c>
      <c r="F15" s="79">
        <f t="shared" si="2"/>
        <v>153515.57999999999</v>
      </c>
      <c r="G15" s="79">
        <f t="shared" si="2"/>
        <v>394246.73</v>
      </c>
      <c r="H15" s="79">
        <f t="shared" si="2"/>
        <v>547730.86</v>
      </c>
      <c r="I15" s="79">
        <f t="shared" si="2"/>
        <v>681872.26</v>
      </c>
      <c r="J15" s="79">
        <f t="shared" si="2"/>
        <v>244200.67</v>
      </c>
      <c r="K15" s="79">
        <f t="shared" si="2"/>
        <v>192637.77</v>
      </c>
      <c r="L15" s="11"/>
      <c r="M15" s="11"/>
      <c r="N15" s="11"/>
      <c r="O15" s="12"/>
    </row>
    <row r="16" spans="1:15" ht="18" x14ac:dyDescent="0.25">
      <c r="A16" s="76" t="s">
        <v>17</v>
      </c>
      <c r="B16" s="77">
        <v>1839000</v>
      </c>
      <c r="C16" s="77">
        <v>106315.73</v>
      </c>
      <c r="D16" s="77">
        <v>141340.9</v>
      </c>
      <c r="E16" s="77">
        <v>145142.51</v>
      </c>
      <c r="F16" s="77">
        <v>146015.57999999999</v>
      </c>
      <c r="G16" s="77">
        <v>112548.43</v>
      </c>
      <c r="H16" s="77">
        <v>147846.20000000001</v>
      </c>
      <c r="I16" s="9">
        <v>156932.09</v>
      </c>
      <c r="J16" s="9">
        <v>151600.67000000001</v>
      </c>
      <c r="K16" s="9">
        <v>148537.76999999999</v>
      </c>
      <c r="L16" s="9"/>
      <c r="M16" s="9"/>
      <c r="N16" s="9"/>
    </row>
    <row r="17" spans="1:15" ht="36" x14ac:dyDescent="0.25">
      <c r="A17" s="76" t="s">
        <v>18</v>
      </c>
      <c r="B17" s="77">
        <v>680442</v>
      </c>
      <c r="C17" s="77">
        <v>0</v>
      </c>
      <c r="D17" s="77">
        <v>0</v>
      </c>
      <c r="E17" s="77">
        <v>0</v>
      </c>
      <c r="F17" s="77">
        <v>7500</v>
      </c>
      <c r="G17" s="77">
        <v>152998.79999999999</v>
      </c>
      <c r="H17" s="77">
        <v>132167</v>
      </c>
      <c r="I17" s="9">
        <v>0</v>
      </c>
      <c r="J17" s="9">
        <v>0</v>
      </c>
      <c r="K17" s="9">
        <v>12500</v>
      </c>
      <c r="L17" s="9"/>
      <c r="M17" s="9"/>
      <c r="N17" s="9"/>
    </row>
    <row r="18" spans="1:15" ht="18" x14ac:dyDescent="0.25">
      <c r="A18" s="76" t="s">
        <v>19</v>
      </c>
      <c r="B18" s="77">
        <v>1000000</v>
      </c>
      <c r="C18" s="77">
        <v>0</v>
      </c>
      <c r="D18" s="77">
        <v>0</v>
      </c>
      <c r="E18" s="77">
        <v>58650</v>
      </c>
      <c r="F18" s="77">
        <v>0</v>
      </c>
      <c r="G18" s="77"/>
      <c r="H18" s="77">
        <v>0</v>
      </c>
      <c r="I18" s="9">
        <v>86850</v>
      </c>
      <c r="J18" s="9">
        <v>92600</v>
      </c>
      <c r="K18" s="9">
        <v>31600</v>
      </c>
      <c r="L18" s="9"/>
      <c r="M18" s="9"/>
      <c r="N18" s="9"/>
    </row>
    <row r="19" spans="1:15" ht="18" x14ac:dyDescent="0.25">
      <c r="A19" s="76" t="s">
        <v>20</v>
      </c>
      <c r="B19" s="80">
        <v>15000</v>
      </c>
      <c r="C19" s="77">
        <v>0</v>
      </c>
      <c r="D19" s="77">
        <v>0</v>
      </c>
      <c r="E19" s="77">
        <v>0</v>
      </c>
      <c r="F19" s="77">
        <v>0</v>
      </c>
      <c r="G19" s="77"/>
      <c r="H19" s="77">
        <v>0</v>
      </c>
      <c r="I19" s="9">
        <v>0</v>
      </c>
      <c r="J19" s="9">
        <v>0</v>
      </c>
      <c r="K19" s="9"/>
      <c r="L19" s="9"/>
      <c r="M19" s="9"/>
      <c r="N19" s="9"/>
    </row>
    <row r="20" spans="1:15" ht="18" x14ac:dyDescent="0.25">
      <c r="A20" s="76" t="s">
        <v>21</v>
      </c>
      <c r="B20" s="78">
        <v>400000</v>
      </c>
      <c r="C20" s="77">
        <v>0</v>
      </c>
      <c r="D20" s="77">
        <v>0</v>
      </c>
      <c r="E20" s="77">
        <v>0</v>
      </c>
      <c r="F20" s="77">
        <v>0</v>
      </c>
      <c r="G20" s="77">
        <v>11564</v>
      </c>
      <c r="H20" s="77">
        <v>44604</v>
      </c>
      <c r="I20" s="9">
        <v>0</v>
      </c>
      <c r="J20" s="9">
        <v>0</v>
      </c>
      <c r="K20" s="9"/>
      <c r="L20" s="9"/>
      <c r="M20" s="9"/>
      <c r="N20" s="9"/>
    </row>
    <row r="21" spans="1:15" ht="18" x14ac:dyDescent="0.25">
      <c r="A21" s="76" t="s">
        <v>22</v>
      </c>
      <c r="B21" s="80">
        <v>350000</v>
      </c>
      <c r="C21" s="77">
        <v>0</v>
      </c>
      <c r="D21" s="77">
        <v>0</v>
      </c>
      <c r="E21" s="77">
        <v>0</v>
      </c>
      <c r="F21" s="77">
        <v>0</v>
      </c>
      <c r="G21" s="77"/>
      <c r="H21" s="77">
        <v>0</v>
      </c>
      <c r="I21" s="9">
        <v>178090.17</v>
      </c>
      <c r="J21" s="9">
        <v>0</v>
      </c>
      <c r="K21" s="9"/>
      <c r="L21" s="9"/>
      <c r="M21" s="9"/>
      <c r="N21" s="9"/>
    </row>
    <row r="22" spans="1:15" ht="54" x14ac:dyDescent="0.25">
      <c r="A22" s="76" t="s">
        <v>23</v>
      </c>
      <c r="B22" s="77">
        <v>550000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12168.16</v>
      </c>
      <c r="I22" s="9">
        <v>0</v>
      </c>
      <c r="J22" s="9">
        <v>0</v>
      </c>
      <c r="K22" s="9"/>
      <c r="L22" s="9"/>
      <c r="M22" s="9"/>
      <c r="N22" s="9"/>
    </row>
    <row r="23" spans="1:15" ht="36" x14ac:dyDescent="0.25">
      <c r="A23" s="76" t="s">
        <v>24</v>
      </c>
      <c r="B23" s="77">
        <v>1300000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210945.5</v>
      </c>
      <c r="I23" s="9">
        <v>260000</v>
      </c>
      <c r="J23" s="9">
        <v>0</v>
      </c>
      <c r="K23" s="9"/>
      <c r="L23" s="9"/>
      <c r="M23" s="9"/>
      <c r="N23" s="9"/>
    </row>
    <row r="24" spans="1:15" ht="36" x14ac:dyDescent="0.25">
      <c r="A24" s="76" t="s">
        <v>25</v>
      </c>
      <c r="B24" s="78">
        <v>100000</v>
      </c>
      <c r="C24" s="77">
        <v>0</v>
      </c>
      <c r="D24" s="77">
        <v>0</v>
      </c>
      <c r="E24" s="77"/>
      <c r="F24" s="77">
        <v>0</v>
      </c>
      <c r="G24" s="77">
        <v>117135.5</v>
      </c>
      <c r="H24" s="77">
        <v>0</v>
      </c>
      <c r="I24" s="9">
        <v>0</v>
      </c>
      <c r="J24" s="9">
        <v>0</v>
      </c>
      <c r="K24" s="9"/>
      <c r="L24" s="9"/>
      <c r="M24" s="9"/>
      <c r="N24" s="9"/>
    </row>
    <row r="25" spans="1:15" ht="18" x14ac:dyDescent="0.25">
      <c r="A25" s="74" t="s">
        <v>26</v>
      </c>
      <c r="B25" s="75">
        <v>7929985</v>
      </c>
      <c r="C25" s="79">
        <v>0</v>
      </c>
      <c r="D25" s="79">
        <v>300000</v>
      </c>
      <c r="E25" s="79">
        <v>896359.79</v>
      </c>
      <c r="F25" s="79">
        <v>57166.28</v>
      </c>
      <c r="G25" s="79">
        <f>SUM(G26:G34)</f>
        <v>17346</v>
      </c>
      <c r="H25" s="79">
        <f t="shared" ref="H25" si="3">SUM(H26:H34)</f>
        <v>84387.12</v>
      </c>
      <c r="I25" s="79">
        <f>SUM(I26:I34)</f>
        <v>75158.73</v>
      </c>
      <c r="J25" s="79">
        <f>SUM(J26:P34)</f>
        <v>1681238.56</v>
      </c>
      <c r="K25" s="79">
        <f>SUM(K26:Q34)</f>
        <v>740021.16</v>
      </c>
      <c r="L25" s="11"/>
      <c r="M25" s="11"/>
      <c r="N25" s="11"/>
      <c r="O25" s="12"/>
    </row>
    <row r="26" spans="1:15" ht="36" x14ac:dyDescent="0.25">
      <c r="A26" s="76" t="s">
        <v>27</v>
      </c>
      <c r="B26" s="77">
        <v>498335</v>
      </c>
      <c r="C26" s="77">
        <v>0</v>
      </c>
      <c r="D26" s="77">
        <v>0</v>
      </c>
      <c r="E26" s="77">
        <v>40887.56</v>
      </c>
      <c r="F26" s="77">
        <v>0</v>
      </c>
      <c r="G26" s="77"/>
      <c r="H26" s="77">
        <v>0</v>
      </c>
      <c r="I26" s="9">
        <v>23280.03</v>
      </c>
      <c r="J26" s="9"/>
      <c r="K26" s="9"/>
      <c r="L26" s="9"/>
      <c r="M26" s="9"/>
      <c r="N26" s="9"/>
    </row>
    <row r="27" spans="1:15" ht="18" x14ac:dyDescent="0.25">
      <c r="A27" s="76" t="s">
        <v>28</v>
      </c>
      <c r="B27" s="77">
        <v>800000</v>
      </c>
      <c r="C27" s="77">
        <v>0</v>
      </c>
      <c r="D27" s="77">
        <v>0</v>
      </c>
      <c r="E27" s="77">
        <v>0</v>
      </c>
      <c r="F27" s="77">
        <v>0</v>
      </c>
      <c r="G27" s="77">
        <v>17346</v>
      </c>
      <c r="H27" s="77">
        <v>0</v>
      </c>
      <c r="I27" s="9">
        <v>0</v>
      </c>
      <c r="J27" s="9">
        <v>0</v>
      </c>
      <c r="K27" s="9"/>
      <c r="L27" s="9"/>
      <c r="M27" s="9"/>
      <c r="N27" s="9"/>
    </row>
    <row r="28" spans="1:15" ht="36" x14ac:dyDescent="0.25">
      <c r="A28" s="76" t="s">
        <v>29</v>
      </c>
      <c r="B28" s="77">
        <v>407200</v>
      </c>
      <c r="C28" s="77">
        <v>0</v>
      </c>
      <c r="D28" s="77">
        <v>0</v>
      </c>
      <c r="E28" s="77">
        <v>20687.21</v>
      </c>
      <c r="F28" s="77">
        <v>0</v>
      </c>
      <c r="G28" s="77"/>
      <c r="H28" s="77">
        <v>48962.74</v>
      </c>
      <c r="I28" s="9">
        <v>0</v>
      </c>
      <c r="J28" s="9">
        <v>0</v>
      </c>
      <c r="K28" s="9"/>
      <c r="L28" s="9"/>
      <c r="M28" s="9"/>
      <c r="N28" s="9"/>
    </row>
    <row r="29" spans="1:15" ht="18" x14ac:dyDescent="0.25">
      <c r="A29" s="76" t="s">
        <v>30</v>
      </c>
      <c r="B29" s="78">
        <v>79000</v>
      </c>
      <c r="C29" s="77">
        <v>0</v>
      </c>
      <c r="D29" s="77">
        <v>0</v>
      </c>
      <c r="E29" s="77">
        <v>0</v>
      </c>
      <c r="F29" s="77">
        <v>0</v>
      </c>
      <c r="G29" s="77"/>
      <c r="H29" s="77">
        <v>0</v>
      </c>
      <c r="I29" s="9">
        <v>0</v>
      </c>
      <c r="J29" s="9">
        <v>0</v>
      </c>
      <c r="K29" s="9"/>
      <c r="L29" s="9"/>
      <c r="M29" s="9"/>
      <c r="N29" s="9"/>
    </row>
    <row r="30" spans="1:15" ht="36" x14ac:dyDescent="0.25">
      <c r="A30" s="76" t="s">
        <v>31</v>
      </c>
      <c r="B30" s="78">
        <v>140000</v>
      </c>
      <c r="C30" s="77">
        <v>0</v>
      </c>
      <c r="D30" s="77">
        <v>0</v>
      </c>
      <c r="E30" s="77">
        <v>0</v>
      </c>
      <c r="F30" s="77">
        <v>43950.28</v>
      </c>
      <c r="G30" s="77"/>
      <c r="H30" s="77">
        <v>1451.4</v>
      </c>
      <c r="I30" s="9">
        <v>5764.3</v>
      </c>
      <c r="J30" s="9">
        <v>41217.4</v>
      </c>
      <c r="K30" s="9"/>
      <c r="L30" s="9"/>
      <c r="M30" s="9"/>
      <c r="N30" s="9"/>
    </row>
    <row r="31" spans="1:15" ht="36" x14ac:dyDescent="0.25">
      <c r="A31" s="76" t="s">
        <v>32</v>
      </c>
      <c r="B31" s="77">
        <v>90000</v>
      </c>
      <c r="C31" s="77">
        <v>0</v>
      </c>
      <c r="D31" s="77">
        <v>0</v>
      </c>
      <c r="E31" s="77">
        <v>0</v>
      </c>
      <c r="F31" s="77">
        <v>0</v>
      </c>
      <c r="G31" s="77"/>
      <c r="H31" s="77">
        <v>0</v>
      </c>
      <c r="I31" s="9">
        <v>0</v>
      </c>
      <c r="J31" s="9">
        <v>0</v>
      </c>
      <c r="K31" s="9">
        <v>25965.9</v>
      </c>
      <c r="L31" s="9"/>
      <c r="M31" s="9"/>
      <c r="N31" s="9"/>
    </row>
    <row r="32" spans="1:15" ht="36" x14ac:dyDescent="0.25">
      <c r="A32" s="76" t="s">
        <v>33</v>
      </c>
      <c r="B32" s="77">
        <v>3600000</v>
      </c>
      <c r="C32" s="77"/>
      <c r="D32" s="77">
        <v>300000</v>
      </c>
      <c r="E32" s="77">
        <v>600000</v>
      </c>
      <c r="F32" s="77">
        <v>0</v>
      </c>
      <c r="G32" s="77"/>
      <c r="H32" s="77">
        <v>0</v>
      </c>
      <c r="I32" s="9">
        <v>0</v>
      </c>
      <c r="J32" s="9">
        <v>900000</v>
      </c>
      <c r="K32" s="9">
        <v>608732</v>
      </c>
      <c r="L32" s="9"/>
      <c r="M32" s="9"/>
      <c r="N32" s="9"/>
    </row>
    <row r="33" spans="1:18" ht="54" x14ac:dyDescent="0.25">
      <c r="A33" s="76" t="s">
        <v>34</v>
      </c>
      <c r="B33" s="78"/>
      <c r="C33" s="77">
        <f t="shared" ref="C33:C41" si="4">-C34</f>
        <v>0</v>
      </c>
      <c r="D33" s="77"/>
      <c r="E33" s="77">
        <v>0</v>
      </c>
      <c r="F33" s="77">
        <v>0</v>
      </c>
      <c r="G33" s="77"/>
      <c r="H33" s="77">
        <v>0</v>
      </c>
      <c r="I33" s="9">
        <v>0</v>
      </c>
      <c r="J33" s="9">
        <v>0</v>
      </c>
      <c r="K33" s="9"/>
      <c r="L33" s="9"/>
      <c r="M33" s="9"/>
      <c r="N33" s="9"/>
    </row>
    <row r="34" spans="1:18" ht="18" x14ac:dyDescent="0.25">
      <c r="A34" s="76" t="s">
        <v>35</v>
      </c>
      <c r="B34" s="77">
        <v>2365450</v>
      </c>
      <c r="C34" s="77">
        <f t="shared" si="4"/>
        <v>0</v>
      </c>
      <c r="D34" s="77"/>
      <c r="E34" s="77">
        <v>234785.05</v>
      </c>
      <c r="F34" s="77">
        <v>13216</v>
      </c>
      <c r="G34" s="77"/>
      <c r="H34" s="77">
        <v>33972.980000000003</v>
      </c>
      <c r="I34" s="9">
        <v>46114.400000000001</v>
      </c>
      <c r="J34" s="9">
        <v>0</v>
      </c>
      <c r="K34" s="9">
        <v>105323.26</v>
      </c>
      <c r="L34" s="9"/>
      <c r="M34" s="9"/>
      <c r="N34" s="9"/>
    </row>
    <row r="35" spans="1:18" ht="18" x14ac:dyDescent="0.25">
      <c r="A35" s="74" t="s">
        <v>36</v>
      </c>
      <c r="B35" s="81">
        <v>1035056</v>
      </c>
      <c r="C35" s="77">
        <f t="shared" si="4"/>
        <v>0</v>
      </c>
      <c r="D35" s="77"/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9"/>
      <c r="M35" s="9"/>
      <c r="N35" s="9"/>
      <c r="O35" s="12"/>
      <c r="Q35" s="12"/>
      <c r="R35" s="14"/>
    </row>
    <row r="36" spans="1:18" ht="36" x14ac:dyDescent="0.25">
      <c r="A36" s="76" t="s">
        <v>37</v>
      </c>
      <c r="B36" s="82">
        <v>1035056</v>
      </c>
      <c r="C36" s="77">
        <f t="shared" si="4"/>
        <v>0</v>
      </c>
      <c r="D36" s="77"/>
      <c r="E36" s="77">
        <v>0</v>
      </c>
      <c r="F36" s="77">
        <v>0</v>
      </c>
      <c r="G36" s="77"/>
      <c r="H36" s="77">
        <v>0</v>
      </c>
      <c r="I36" s="9">
        <v>0</v>
      </c>
      <c r="J36" s="9">
        <v>0</v>
      </c>
      <c r="K36" s="9"/>
      <c r="L36" s="9"/>
      <c r="M36" s="9"/>
      <c r="N36" s="9"/>
    </row>
    <row r="37" spans="1:18" ht="36" x14ac:dyDescent="0.25">
      <c r="A37" s="76" t="s">
        <v>38</v>
      </c>
      <c r="B37" s="78"/>
      <c r="C37" s="77">
        <f t="shared" si="4"/>
        <v>0</v>
      </c>
      <c r="D37" s="77"/>
      <c r="E37" s="77">
        <v>0</v>
      </c>
      <c r="F37" s="77">
        <v>0</v>
      </c>
      <c r="G37" s="77"/>
      <c r="H37" s="77">
        <v>0</v>
      </c>
      <c r="I37" s="9">
        <v>0</v>
      </c>
      <c r="J37" s="9"/>
      <c r="K37" s="9"/>
      <c r="L37" s="9"/>
      <c r="M37" s="9"/>
      <c r="N37" s="9"/>
    </row>
    <row r="38" spans="1:18" ht="36" x14ac:dyDescent="0.25">
      <c r="A38" s="76" t="s">
        <v>39</v>
      </c>
      <c r="B38" s="78"/>
      <c r="C38" s="77">
        <f t="shared" si="4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40</v>
      </c>
      <c r="B39" s="78"/>
      <c r="C39" s="77">
        <f t="shared" si="4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36" x14ac:dyDescent="0.25">
      <c r="A40" s="76" t="s">
        <v>41</v>
      </c>
      <c r="B40" s="78"/>
      <c r="C40" s="77">
        <f t="shared" si="4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18" x14ac:dyDescent="0.25">
      <c r="A41" s="76" t="s">
        <v>42</v>
      </c>
      <c r="B41" s="78"/>
      <c r="C41" s="77">
        <f t="shared" si="4"/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43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36" x14ac:dyDescent="0.25">
      <c r="A43" s="76" t="s">
        <v>44</v>
      </c>
      <c r="B43" s="78"/>
      <c r="C43" s="77">
        <v>0</v>
      </c>
      <c r="D43" s="77"/>
      <c r="E43" s="77">
        <v>0</v>
      </c>
      <c r="F43" s="77">
        <v>0</v>
      </c>
      <c r="G43" s="77"/>
      <c r="H43" s="77">
        <v>0</v>
      </c>
      <c r="I43" s="9"/>
      <c r="J43" s="9"/>
      <c r="K43" s="9"/>
      <c r="L43" s="9"/>
      <c r="M43" s="9"/>
      <c r="N43" s="9"/>
    </row>
    <row r="44" spans="1:18" ht="18" x14ac:dyDescent="0.25">
      <c r="A44" s="74" t="s">
        <v>45</v>
      </c>
      <c r="B44" s="75"/>
      <c r="C44" s="77">
        <f>C45+C46+C47-C48+C49+C50+C51</f>
        <v>0</v>
      </c>
      <c r="D44" s="77"/>
      <c r="E44" s="79">
        <v>0</v>
      </c>
      <c r="F44" s="79">
        <v>0</v>
      </c>
      <c r="G44" s="79">
        <v>0</v>
      </c>
      <c r="H44" s="79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46</v>
      </c>
      <c r="B45" s="78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47</v>
      </c>
      <c r="B46" s="77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" x14ac:dyDescent="0.25">
      <c r="A47" s="76" t="s">
        <v>48</v>
      </c>
      <c r="B47" s="78"/>
      <c r="C47" s="77">
        <v>0</v>
      </c>
      <c r="D47" s="77"/>
      <c r="E47" s="77">
        <v>0</v>
      </c>
      <c r="F47" s="77">
        <v>0</v>
      </c>
      <c r="G47" s="77"/>
      <c r="H47" s="77">
        <v>0</v>
      </c>
      <c r="I47" s="9"/>
      <c r="J47" s="9"/>
      <c r="K47" s="9"/>
      <c r="L47" s="9"/>
      <c r="M47" s="9"/>
      <c r="N47" s="9"/>
    </row>
    <row r="48" spans="1:18" ht="36.75" thickBot="1" x14ac:dyDescent="0.3">
      <c r="A48" s="83" t="s">
        <v>49</v>
      </c>
      <c r="B48" s="84"/>
      <c r="C48" s="85">
        <v>0</v>
      </c>
      <c r="D48" s="85"/>
      <c r="E48" s="85">
        <v>0</v>
      </c>
      <c r="F48" s="85">
        <v>0</v>
      </c>
      <c r="G48" s="85"/>
      <c r="H48" s="85">
        <v>0</v>
      </c>
      <c r="I48" s="15"/>
      <c r="J48" s="15"/>
      <c r="K48" s="15"/>
      <c r="L48" s="15"/>
      <c r="M48" s="15"/>
      <c r="N48" s="15"/>
    </row>
    <row r="49" spans="1:14" ht="36" x14ac:dyDescent="0.25">
      <c r="A49" s="86" t="s">
        <v>50</v>
      </c>
      <c r="B49" s="87"/>
      <c r="C49" s="88">
        <v>0</v>
      </c>
      <c r="D49" s="88"/>
      <c r="E49" s="88">
        <v>0</v>
      </c>
      <c r="F49" s="88">
        <v>0</v>
      </c>
      <c r="G49" s="88"/>
      <c r="H49" s="88">
        <v>0</v>
      </c>
      <c r="I49" s="18"/>
      <c r="J49" s="18"/>
      <c r="K49" s="18"/>
      <c r="L49" s="18"/>
      <c r="M49" s="18"/>
      <c r="N49" s="18"/>
    </row>
    <row r="50" spans="1:14" ht="36" x14ac:dyDescent="0.25">
      <c r="A50" s="76" t="s">
        <v>51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36" x14ac:dyDescent="0.25">
      <c r="A51" s="76" t="s">
        <v>52</v>
      </c>
      <c r="B51" s="78"/>
      <c r="C51" s="77">
        <v>0</v>
      </c>
      <c r="D51" s="77"/>
      <c r="E51" s="77">
        <v>0</v>
      </c>
      <c r="F51" s="77">
        <v>0</v>
      </c>
      <c r="G51" s="77"/>
      <c r="H51" s="77">
        <v>0</v>
      </c>
      <c r="I51" s="9"/>
      <c r="J51" s="9"/>
      <c r="K51" s="9"/>
      <c r="L51" s="9"/>
      <c r="M51" s="9"/>
      <c r="N51" s="9"/>
    </row>
    <row r="52" spans="1:14" ht="36" x14ac:dyDescent="0.25">
      <c r="A52" s="74" t="s">
        <v>53</v>
      </c>
      <c r="B52" s="75">
        <v>1979052</v>
      </c>
      <c r="C52" s="77">
        <f>C53+C54+C55+C56+C57+C58+C59+C60+C61</f>
        <v>0</v>
      </c>
      <c r="D52" s="77"/>
      <c r="E52" s="79">
        <v>923114</v>
      </c>
      <c r="F52" s="89">
        <v>0</v>
      </c>
      <c r="G52" s="89">
        <v>0</v>
      </c>
      <c r="H52" s="89">
        <f>SUM(H53:H61)</f>
        <v>166934.6</v>
      </c>
      <c r="I52" s="89">
        <f>SUM(I53:I61)</f>
        <v>288583.15999999997</v>
      </c>
      <c r="J52" s="89">
        <f>SUM(J53:J61)</f>
        <v>79219.3</v>
      </c>
      <c r="K52" s="89">
        <f>SUM(K53:K61)</f>
        <v>468719.29</v>
      </c>
      <c r="L52" s="9"/>
      <c r="M52" s="9"/>
      <c r="N52" s="9"/>
    </row>
    <row r="53" spans="1:14" ht="18" x14ac:dyDescent="0.25">
      <c r="A53" s="76" t="s">
        <v>54</v>
      </c>
      <c r="B53" s="77">
        <v>529000</v>
      </c>
      <c r="C53" s="77">
        <v>0</v>
      </c>
      <c r="D53" s="77"/>
      <c r="E53" s="77">
        <v>788594</v>
      </c>
      <c r="F53" s="90">
        <v>0</v>
      </c>
      <c r="G53" s="77"/>
      <c r="H53" s="77">
        <v>70210</v>
      </c>
      <c r="I53" s="9">
        <v>288583.15999999997</v>
      </c>
      <c r="J53" s="9">
        <v>79219.3</v>
      </c>
      <c r="K53" s="9">
        <v>79219.3</v>
      </c>
      <c r="L53" s="9"/>
      <c r="M53" s="9"/>
      <c r="N53" s="9"/>
    </row>
    <row r="54" spans="1:14" ht="36" x14ac:dyDescent="0.25">
      <c r="A54" s="76" t="s">
        <v>55</v>
      </c>
      <c r="B54" s="77">
        <v>150000</v>
      </c>
      <c r="C54" s="77">
        <v>0</v>
      </c>
      <c r="D54" s="77"/>
      <c r="E54" s="77">
        <v>134520</v>
      </c>
      <c r="F54" s="90">
        <v>0</v>
      </c>
      <c r="G54" s="77"/>
      <c r="H54" s="77">
        <v>96724.6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56</v>
      </c>
      <c r="B55" s="78"/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57</v>
      </c>
      <c r="B56" s="78">
        <v>20000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/>
      <c r="L56" s="9"/>
      <c r="M56" s="9"/>
      <c r="N56" s="9"/>
    </row>
    <row r="57" spans="1:14" ht="36" x14ac:dyDescent="0.25">
      <c r="A57" s="76" t="s">
        <v>58</v>
      </c>
      <c r="B57" s="77">
        <v>350000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>
        <v>389499.99</v>
      </c>
      <c r="L57" s="9"/>
      <c r="M57" s="9"/>
      <c r="N57" s="9"/>
    </row>
    <row r="58" spans="1:14" ht="36" x14ac:dyDescent="0.25">
      <c r="A58" s="76" t="s">
        <v>59</v>
      </c>
      <c r="B58" s="78">
        <v>106052</v>
      </c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36" x14ac:dyDescent="0.25">
      <c r="A59" s="76" t="s">
        <v>60</v>
      </c>
      <c r="B59" s="78"/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18" x14ac:dyDescent="0.25">
      <c r="A60" s="76" t="s">
        <v>61</v>
      </c>
      <c r="B60" s="78">
        <v>824000</v>
      </c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54" x14ac:dyDescent="0.25">
      <c r="A61" s="76" t="s">
        <v>62</v>
      </c>
      <c r="B61" s="78"/>
      <c r="C61" s="77"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4" t="s">
        <v>63</v>
      </c>
      <c r="B62" s="75"/>
      <c r="C62" s="77">
        <f>C63+C64+C65-C66</f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64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18" x14ac:dyDescent="0.25">
      <c r="A64" s="76" t="s">
        <v>65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36" x14ac:dyDescent="0.25">
      <c r="A65" s="76" t="s">
        <v>66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54" x14ac:dyDescent="0.25">
      <c r="A66" s="76" t="s">
        <v>67</v>
      </c>
      <c r="B66" s="78"/>
      <c r="C66" s="77"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36" x14ac:dyDescent="0.25">
      <c r="A67" s="74" t="s">
        <v>68</v>
      </c>
      <c r="B67" s="75"/>
      <c r="C67" s="77">
        <f>C68+C69</f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18" x14ac:dyDescent="0.25">
      <c r="A68" s="76" t="s">
        <v>69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36" x14ac:dyDescent="0.25">
      <c r="A69" s="76" t="s">
        <v>70</v>
      </c>
      <c r="B69" s="78"/>
      <c r="C69" s="77"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18" x14ac:dyDescent="0.25">
      <c r="A70" s="74" t="s">
        <v>71</v>
      </c>
      <c r="B70" s="75"/>
      <c r="C70" s="77">
        <f>C71+C72+C73-C74</f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36" x14ac:dyDescent="0.25">
      <c r="A71" s="76" t="s">
        <v>72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36" x14ac:dyDescent="0.25">
      <c r="A72" s="76" t="s">
        <v>73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74</v>
      </c>
      <c r="B73" s="78"/>
      <c r="C73" s="77">
        <v>0</v>
      </c>
      <c r="D73" s="77"/>
      <c r="E73" s="77">
        <v>0</v>
      </c>
      <c r="F73" s="90">
        <v>0</v>
      </c>
      <c r="G73" s="77">
        <v>0</v>
      </c>
      <c r="H73" s="90">
        <v>0</v>
      </c>
      <c r="I73" s="9"/>
      <c r="J73" s="9"/>
      <c r="K73" s="9"/>
      <c r="L73" s="9"/>
      <c r="M73" s="9"/>
      <c r="N73" s="9"/>
    </row>
    <row r="74" spans="1:14" ht="36" x14ac:dyDescent="0.25">
      <c r="A74" s="76" t="s">
        <v>75</v>
      </c>
      <c r="B74" s="78">
        <v>0</v>
      </c>
      <c r="C74" s="77">
        <v>0</v>
      </c>
      <c r="D74" s="77">
        <v>0</v>
      </c>
      <c r="E74" s="77">
        <v>0</v>
      </c>
      <c r="F74" s="90">
        <v>0</v>
      </c>
      <c r="G74" s="77">
        <v>0</v>
      </c>
      <c r="H74" s="90">
        <v>0</v>
      </c>
      <c r="I74" s="9">
        <v>0</v>
      </c>
      <c r="J74" s="9">
        <v>0</v>
      </c>
      <c r="K74" s="9"/>
      <c r="L74" s="9"/>
      <c r="M74" s="9"/>
      <c r="N74" s="9"/>
    </row>
    <row r="75" spans="1:14" ht="18" x14ac:dyDescent="0.2">
      <c r="A75" s="91" t="s">
        <v>76</v>
      </c>
      <c r="B75" s="92">
        <f t="shared" ref="B75:L75" si="5">B9+B15+B25+B35+B44+B52+B62+B67+B70</f>
        <v>78543676</v>
      </c>
      <c r="C75" s="92">
        <f>C9+C15+C25+C35+C44+C52+C62+C67+C70</f>
        <v>3946077.34</v>
      </c>
      <c r="D75" s="92">
        <f>D9+D15+D25+D35+D44+D52+D62+D67+D70</f>
        <v>4279876.08</v>
      </c>
      <c r="E75" s="92">
        <f>E9+E15+E25+E35+E44+E52+E62+E67+E70</f>
        <v>6941725.2000000002</v>
      </c>
      <c r="F75" s="93">
        <f>F9+F15+F25+F35+F44+F52+F62+F67+F70</f>
        <v>4820992.7600000007</v>
      </c>
      <c r="G75" s="92">
        <f t="shared" si="5"/>
        <v>4784107.7300000004</v>
      </c>
      <c r="H75" s="92">
        <f t="shared" si="5"/>
        <v>5013726.37</v>
      </c>
      <c r="I75" s="20">
        <f t="shared" si="5"/>
        <v>5483338.6400000006</v>
      </c>
      <c r="J75" s="20">
        <f t="shared" si="5"/>
        <v>6499323.7999999998</v>
      </c>
      <c r="K75" s="20">
        <f t="shared" si="5"/>
        <v>5886151.7800000003</v>
      </c>
      <c r="L75" s="20">
        <f t="shared" si="5"/>
        <v>0</v>
      </c>
      <c r="M75" s="20"/>
      <c r="N75" s="20"/>
    </row>
    <row r="76" spans="1:14" ht="18" x14ac:dyDescent="0.25">
      <c r="A76" s="94" t="s">
        <v>77</v>
      </c>
      <c r="B76" s="95">
        <f t="shared" ref="B76:J76" si="6">B77+B80+B83</f>
        <v>0</v>
      </c>
      <c r="C76" s="95">
        <f t="shared" si="6"/>
        <v>0</v>
      </c>
      <c r="D76" s="95">
        <f t="shared" si="6"/>
        <v>0</v>
      </c>
      <c r="E76" s="95">
        <f t="shared" si="6"/>
        <v>0</v>
      </c>
      <c r="F76" s="96">
        <f t="shared" si="6"/>
        <v>0</v>
      </c>
      <c r="G76" s="95">
        <f t="shared" si="6"/>
        <v>0</v>
      </c>
      <c r="H76" s="96">
        <f t="shared" si="6"/>
        <v>0</v>
      </c>
      <c r="I76" s="22">
        <f t="shared" si="6"/>
        <v>0</v>
      </c>
      <c r="J76" s="22">
        <f t="shared" si="6"/>
        <v>0</v>
      </c>
      <c r="K76" s="22"/>
      <c r="L76" s="22"/>
      <c r="M76" s="22"/>
      <c r="N76" s="22"/>
    </row>
    <row r="77" spans="1:14" ht="36" x14ac:dyDescent="0.2">
      <c r="A77" s="74" t="s">
        <v>78</v>
      </c>
      <c r="B77" s="78">
        <f t="shared" ref="B77:J77" si="7">B78+B79</f>
        <v>0</v>
      </c>
      <c r="C77" s="78">
        <f t="shared" si="7"/>
        <v>0</v>
      </c>
      <c r="D77" s="78">
        <f t="shared" si="7"/>
        <v>0</v>
      </c>
      <c r="E77" s="78">
        <f t="shared" si="7"/>
        <v>0</v>
      </c>
      <c r="F77" s="97">
        <f t="shared" si="7"/>
        <v>0</v>
      </c>
      <c r="G77" s="78">
        <f t="shared" si="7"/>
        <v>0</v>
      </c>
      <c r="H77" s="97">
        <f t="shared" si="7"/>
        <v>0</v>
      </c>
      <c r="I77" s="10">
        <f t="shared" si="7"/>
        <v>0</v>
      </c>
      <c r="J77" s="10">
        <f t="shared" si="7"/>
        <v>0</v>
      </c>
      <c r="K77" s="10"/>
      <c r="L77" s="10"/>
      <c r="M77" s="10"/>
      <c r="N77" s="10"/>
    </row>
    <row r="78" spans="1:14" ht="36" x14ac:dyDescent="0.25">
      <c r="A78" s="98" t="s">
        <v>79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36" x14ac:dyDescent="0.25">
      <c r="A79" s="98" t="s">
        <v>80</v>
      </c>
      <c r="B79" s="77">
        <v>0</v>
      </c>
      <c r="C79" s="77">
        <v>0</v>
      </c>
      <c r="D79" s="77">
        <v>0</v>
      </c>
      <c r="E79" s="77">
        <v>0</v>
      </c>
      <c r="F79" s="90">
        <v>0</v>
      </c>
      <c r="G79" s="77">
        <v>0</v>
      </c>
      <c r="H79" s="90">
        <v>0</v>
      </c>
      <c r="I79" s="9">
        <v>0</v>
      </c>
      <c r="J79" s="9">
        <v>0</v>
      </c>
      <c r="K79" s="9"/>
      <c r="L79" s="9"/>
      <c r="M79" s="9"/>
      <c r="N79" s="9"/>
    </row>
    <row r="80" spans="1:14" ht="18" x14ac:dyDescent="0.2">
      <c r="A80" s="74" t="s">
        <v>81</v>
      </c>
      <c r="B80" s="78">
        <f>B81+B82</f>
        <v>0</v>
      </c>
      <c r="C80" s="78">
        <f t="shared" ref="C80:J80" si="8">C81+C82</f>
        <v>0</v>
      </c>
      <c r="D80" s="78">
        <f t="shared" si="8"/>
        <v>0</v>
      </c>
      <c r="E80" s="78">
        <f t="shared" si="8"/>
        <v>0</v>
      </c>
      <c r="F80" s="97">
        <f t="shared" si="8"/>
        <v>0</v>
      </c>
      <c r="G80" s="78">
        <f t="shared" si="8"/>
        <v>0</v>
      </c>
      <c r="H80" s="97">
        <f t="shared" si="8"/>
        <v>0</v>
      </c>
      <c r="I80" s="10">
        <f t="shared" si="8"/>
        <v>0</v>
      </c>
      <c r="J80" s="10">
        <f t="shared" si="8"/>
        <v>0</v>
      </c>
      <c r="K80" s="10"/>
      <c r="L80" s="10"/>
      <c r="M80" s="10"/>
      <c r="N80" s="10"/>
    </row>
    <row r="81" spans="1:15" ht="36" x14ac:dyDescent="0.2">
      <c r="A81" s="98" t="s">
        <v>82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/>
      <c r="N81" s="10"/>
    </row>
    <row r="82" spans="1:15" ht="36" x14ac:dyDescent="0.2">
      <c r="A82" s="98" t="s">
        <v>83</v>
      </c>
      <c r="B82" s="78">
        <v>0</v>
      </c>
      <c r="C82" s="78">
        <v>0</v>
      </c>
      <c r="D82" s="78">
        <v>0</v>
      </c>
      <c r="E82" s="78">
        <v>0</v>
      </c>
      <c r="F82" s="97">
        <v>0</v>
      </c>
      <c r="G82" s="78">
        <v>0</v>
      </c>
      <c r="H82" s="97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5" ht="36" x14ac:dyDescent="0.2">
      <c r="A83" s="74" t="s">
        <v>84</v>
      </c>
      <c r="B83" s="78">
        <f t="shared" ref="B83:N83" si="9">B84</f>
        <v>0</v>
      </c>
      <c r="C83" s="78">
        <f t="shared" si="9"/>
        <v>0</v>
      </c>
      <c r="D83" s="78">
        <f t="shared" si="9"/>
        <v>0</v>
      </c>
      <c r="E83" s="78">
        <f t="shared" si="9"/>
        <v>0</v>
      </c>
      <c r="F83" s="97">
        <f t="shared" si="9"/>
        <v>0</v>
      </c>
      <c r="G83" s="78">
        <f t="shared" si="9"/>
        <v>0</v>
      </c>
      <c r="H83" s="97">
        <f t="shared" si="9"/>
        <v>0</v>
      </c>
      <c r="I83" s="10">
        <f t="shared" si="9"/>
        <v>0</v>
      </c>
      <c r="J83" s="10">
        <f t="shared" si="9"/>
        <v>0</v>
      </c>
      <c r="K83" s="10">
        <f t="shared" si="9"/>
        <v>0</v>
      </c>
      <c r="L83" s="10">
        <f t="shared" si="9"/>
        <v>0</v>
      </c>
      <c r="M83" s="10">
        <f t="shared" si="9"/>
        <v>0</v>
      </c>
      <c r="N83" s="10">
        <f t="shared" si="9"/>
        <v>0</v>
      </c>
    </row>
    <row r="84" spans="1:15" ht="36" x14ac:dyDescent="0.2">
      <c r="A84" s="98" t="s">
        <v>85</v>
      </c>
      <c r="B84" s="78">
        <v>0</v>
      </c>
      <c r="C84" s="78">
        <v>0</v>
      </c>
      <c r="D84" s="78">
        <v>0</v>
      </c>
      <c r="E84" s="78">
        <v>0</v>
      </c>
      <c r="F84" s="97">
        <v>0</v>
      </c>
      <c r="G84" s="78">
        <v>0</v>
      </c>
      <c r="H84" s="97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5" ht="28.5" customHeight="1" thickBot="1" x14ac:dyDescent="0.25">
      <c r="A85" s="99" t="s">
        <v>86</v>
      </c>
      <c r="B85" s="100">
        <f t="shared" ref="B85:N85" si="10">B77+B80+B83</f>
        <v>0</v>
      </c>
      <c r="C85" s="100">
        <f t="shared" si="10"/>
        <v>0</v>
      </c>
      <c r="D85" s="100">
        <f t="shared" si="10"/>
        <v>0</v>
      </c>
      <c r="E85" s="100">
        <f t="shared" si="10"/>
        <v>0</v>
      </c>
      <c r="F85" s="101">
        <f t="shared" si="10"/>
        <v>0</v>
      </c>
      <c r="G85" s="100">
        <f t="shared" si="10"/>
        <v>0</v>
      </c>
      <c r="H85" s="101">
        <f t="shared" si="10"/>
        <v>0</v>
      </c>
      <c r="I85" s="25">
        <f t="shared" si="10"/>
        <v>0</v>
      </c>
      <c r="J85" s="25">
        <f t="shared" si="10"/>
        <v>0</v>
      </c>
      <c r="K85" s="25">
        <f t="shared" si="10"/>
        <v>0</v>
      </c>
      <c r="L85" s="25">
        <f t="shared" si="10"/>
        <v>0</v>
      </c>
      <c r="M85" s="25">
        <f t="shared" si="10"/>
        <v>0</v>
      </c>
      <c r="N85" s="25">
        <f t="shared" si="10"/>
        <v>0</v>
      </c>
    </row>
    <row r="86" spans="1:15" ht="26.25" customHeight="1" thickBot="1" x14ac:dyDescent="0.25">
      <c r="A86" s="26" t="s">
        <v>87</v>
      </c>
      <c r="B86" s="102">
        <f>B75+B85</f>
        <v>78543676</v>
      </c>
      <c r="C86" s="102">
        <f>C75+C85</f>
        <v>3946077.34</v>
      </c>
      <c r="D86" s="102">
        <f>D75+D85</f>
        <v>4279876.08</v>
      </c>
      <c r="E86" s="102">
        <f>E75+E85</f>
        <v>6941725.2000000002</v>
      </c>
      <c r="F86" s="103">
        <f t="shared" ref="F86:N86" si="11">F75+F85</f>
        <v>4820992.7600000007</v>
      </c>
      <c r="G86" s="102">
        <f t="shared" si="11"/>
        <v>4784107.7300000004</v>
      </c>
      <c r="H86" s="102">
        <f t="shared" si="11"/>
        <v>5013726.37</v>
      </c>
      <c r="I86" s="27">
        <f t="shared" si="11"/>
        <v>5483338.6400000006</v>
      </c>
      <c r="J86" s="27">
        <f t="shared" si="11"/>
        <v>6499323.7999999998</v>
      </c>
      <c r="K86" s="27">
        <f t="shared" si="11"/>
        <v>5886151.7800000003</v>
      </c>
      <c r="L86" s="27">
        <f t="shared" si="11"/>
        <v>0</v>
      </c>
      <c r="M86" s="27">
        <f t="shared" si="11"/>
        <v>0</v>
      </c>
      <c r="N86" s="27">
        <f t="shared" si="11"/>
        <v>0</v>
      </c>
      <c r="O86" s="28"/>
    </row>
    <row r="87" spans="1:15" ht="30.75" customHeight="1" x14ac:dyDescent="0.2">
      <c r="A87" s="30" t="s">
        <v>88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1:15" ht="8.25" customHeight="1" x14ac:dyDescent="0.2">
      <c r="A88" s="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5" ht="18" customHeight="1" x14ac:dyDescent="0.2">
      <c r="A89" s="33" t="s">
        <v>89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spans="1:15" ht="19.5" customHeight="1" x14ac:dyDescent="0.25">
      <c r="A90" s="35" t="s">
        <v>90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19.5" customHeight="1" x14ac:dyDescent="0.25">
      <c r="A91" s="35" t="s">
        <v>91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5" ht="21.75" customHeight="1" x14ac:dyDescent="0.2">
      <c r="A92" s="35" t="s">
        <v>92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20.25" customHeight="1" x14ac:dyDescent="0.2">
      <c r="A93" s="37" t="s">
        <v>93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19.5" customHeight="1" x14ac:dyDescent="0.2">
      <c r="A94" s="38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s="109" customFormat="1" ht="15" x14ac:dyDescent="0.2">
      <c r="A95" s="114" t="s">
        <v>119</v>
      </c>
      <c r="B95" s="108"/>
      <c r="C95" s="122" t="s">
        <v>116</v>
      </c>
      <c r="D95" s="122"/>
      <c r="F95" s="122" t="s">
        <v>103</v>
      </c>
      <c r="G95" s="122"/>
      <c r="H95" s="114"/>
      <c r="J95" s="114"/>
      <c r="K95" s="114"/>
      <c r="L95" s="114"/>
      <c r="M95" s="114"/>
      <c r="N95" s="114"/>
    </row>
    <row r="96" spans="1:15" s="109" customFormat="1" ht="15" x14ac:dyDescent="0.2">
      <c r="A96" s="114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</row>
    <row r="97" spans="1:14" s="109" customFormat="1" ht="15.75" x14ac:dyDescent="0.25">
      <c r="A97" s="114"/>
      <c r="B97" s="110"/>
      <c r="C97" s="110"/>
      <c r="D97" s="110"/>
      <c r="E97" s="110"/>
      <c r="F97" s="110"/>
      <c r="G97" s="115"/>
      <c r="H97" s="110"/>
      <c r="I97" s="110"/>
      <c r="J97" s="110"/>
      <c r="K97" s="110"/>
      <c r="L97" s="110"/>
      <c r="M97" s="110"/>
      <c r="N97" s="110"/>
    </row>
    <row r="98" spans="1:14" s="109" customFormat="1" ht="15.75" x14ac:dyDescent="0.25">
      <c r="A98" s="115" t="s">
        <v>110</v>
      </c>
      <c r="B98" s="108"/>
      <c r="C98" s="121" t="s">
        <v>105</v>
      </c>
      <c r="D98" s="121"/>
      <c r="E98" s="112"/>
      <c r="F98" s="121" t="s">
        <v>117</v>
      </c>
      <c r="G98" s="121"/>
      <c r="H98" s="112"/>
      <c r="I98" s="112"/>
      <c r="J98" s="112"/>
      <c r="K98" s="112"/>
      <c r="L98" s="112"/>
      <c r="M98" s="112"/>
      <c r="N98" s="112"/>
    </row>
    <row r="99" spans="1:14" s="109" customFormat="1" ht="15" x14ac:dyDescent="0.2">
      <c r="A99" s="114" t="s">
        <v>106</v>
      </c>
      <c r="B99" s="108"/>
      <c r="C99" s="122" t="s">
        <v>108</v>
      </c>
      <c r="D99" s="122"/>
      <c r="E99" s="108"/>
      <c r="F99" s="122" t="s">
        <v>118</v>
      </c>
      <c r="G99" s="122"/>
      <c r="H99" s="108"/>
      <c r="I99" s="108"/>
      <c r="J99" s="108"/>
      <c r="K99" s="108"/>
      <c r="L99" s="108"/>
      <c r="M99" s="108"/>
      <c r="N99" s="108"/>
    </row>
    <row r="100" spans="1:14" s="109" customFormat="1" ht="15" x14ac:dyDescent="0.2">
      <c r="A100" s="114"/>
      <c r="B100" s="113"/>
      <c r="C100" s="108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</row>
    <row r="101" spans="1:14" x14ac:dyDescent="0.2">
      <c r="A101" s="41"/>
      <c r="B101" s="38"/>
      <c r="C101" s="1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5" x14ac:dyDescent="0.25">
      <c r="A102" s="105"/>
      <c r="B102" s="106"/>
      <c r="C102" s="106"/>
      <c r="D102" s="106"/>
      <c r="E102" s="106"/>
      <c r="F102" s="106"/>
      <c r="G102" s="106"/>
      <c r="H102" s="106"/>
      <c r="I102" s="45"/>
      <c r="J102" s="45"/>
      <c r="K102" s="45"/>
      <c r="L102" s="45"/>
      <c r="M102" s="45"/>
      <c r="N102" s="45"/>
    </row>
    <row r="103" spans="1:14" ht="15" x14ac:dyDescent="0.25">
      <c r="A103" s="1"/>
      <c r="B103" s="106"/>
      <c r="C103" s="106"/>
      <c r="D103" s="106"/>
      <c r="E103" s="106"/>
      <c r="F103" s="106"/>
      <c r="G103" s="106"/>
      <c r="H103" s="106"/>
      <c r="I103" s="45"/>
      <c r="J103" s="45"/>
      <c r="K103" s="45"/>
      <c r="L103" s="45"/>
      <c r="M103" s="45"/>
      <c r="N103" s="45"/>
    </row>
    <row r="104" spans="1:14" ht="21.75" customHeight="1" x14ac:dyDescent="0.25">
      <c r="A104" s="44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5">
      <c r="A106" s="4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21.75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  <row r="399" ht="21.75" customHeight="1" x14ac:dyDescent="0.2"/>
  </sheetData>
  <mergeCells count="10">
    <mergeCell ref="C98:D98"/>
    <mergeCell ref="F98:G98"/>
    <mergeCell ref="C99:D99"/>
    <mergeCell ref="F99:G99"/>
    <mergeCell ref="A1:N1"/>
    <mergeCell ref="A3:N3"/>
    <mergeCell ref="A4:N4"/>
    <mergeCell ref="A5:N5"/>
    <mergeCell ref="C95:D95"/>
    <mergeCell ref="F95:G95"/>
  </mergeCells>
  <printOptions horizontalCentered="1" verticalCentered="1"/>
  <pageMargins left="0.25" right="0.25" top="0.75" bottom="0.75" header="0.3" footer="0.3"/>
  <pageSetup paperSize="5" scale="22" orientation="portrait" r:id="rId1"/>
  <headerFooter scaleWithDoc="0" alignWithMargins="0">
    <oddFooter>&amp;C&amp;L&amp;R Página &amp;P de &amp;N</oddFooter>
  </headerFooter>
  <rowBreaks count="1" manualBreakCount="1">
    <brk id="48" max="13" man="1"/>
  </rowBreaks>
  <colBreaks count="1" manualBreakCount="1">
    <brk id="7" max="10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8074-9825-4CBC-83C8-8D69EEA2A851}">
  <sheetPr>
    <pageSetUpPr fitToPage="1"/>
  </sheetPr>
  <dimension ref="A1:R398"/>
  <sheetViews>
    <sheetView view="pageBreakPreview" topLeftCell="A82" zoomScale="85" zoomScaleNormal="71" zoomScaleSheetLayoutView="85" workbookViewId="0">
      <pane xSplit="1" topLeftCell="B1" activePane="topRight" state="frozen"/>
      <selection activeCell="A4" sqref="A4"/>
      <selection pane="topRight" activeCell="A94" sqref="A94"/>
    </sheetView>
  </sheetViews>
  <sheetFormatPr baseColWidth="10" defaultColWidth="9.140625" defaultRowHeight="12.75" x14ac:dyDescent="0.2"/>
  <cols>
    <col min="1" max="1" width="74.140625" customWidth="1"/>
    <col min="2" max="2" width="29.710937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0" width="29.7109375" customWidth="1"/>
    <col min="11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62.25" customHeight="1" x14ac:dyDescent="0.4">
      <c r="A2" s="127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5" ht="27" customHeight="1" x14ac:dyDescent="0.3">
      <c r="A3" s="128" t="s">
        <v>114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25.5" customHeight="1" x14ac:dyDescent="0.2">
      <c r="A4" s="129" t="s">
        <v>115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04"/>
      <c r="J5" s="1"/>
      <c r="K5" s="1"/>
      <c r="L5" s="1"/>
      <c r="M5" s="1"/>
      <c r="N5" s="1"/>
    </row>
    <row r="6" spans="1:15" ht="36.75" thickBot="1" x14ac:dyDescent="0.25">
      <c r="A6" s="69" t="s">
        <v>1</v>
      </c>
      <c r="B6" s="70" t="s">
        <v>101</v>
      </c>
      <c r="C6" s="70" t="s">
        <v>2</v>
      </c>
      <c r="D6" s="70" t="s">
        <v>3</v>
      </c>
      <c r="E6" s="70" t="s">
        <v>4</v>
      </c>
      <c r="F6" s="71" t="s">
        <v>5</v>
      </c>
      <c r="G6" s="71" t="s">
        <v>6</v>
      </c>
      <c r="H6" s="71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8" x14ac:dyDescent="0.2">
      <c r="A7" s="72" t="s">
        <v>9</v>
      </c>
      <c r="B7" s="73">
        <v>78543676</v>
      </c>
      <c r="C7" s="73">
        <v>3946077.34</v>
      </c>
      <c r="D7" s="73">
        <v>4279876.08</v>
      </c>
      <c r="E7" s="73">
        <v>6941725.2000000002</v>
      </c>
      <c r="F7" s="73">
        <v>4820992.76</v>
      </c>
      <c r="G7" s="73">
        <f>SUM(G24+G14+G8)</f>
        <v>4784107.7300000004</v>
      </c>
      <c r="H7" s="73">
        <f>SUM(H24+H14+H8+H51:O51)</f>
        <v>5013726.3699999992</v>
      </c>
      <c r="I7" s="73">
        <f>SUM(I24+I14+I8+I51:P51)</f>
        <v>5483338.6400000006</v>
      </c>
      <c r="J7" s="73">
        <f>SUM(J24+J14+J8+J51:Q51)</f>
        <v>5759302.6399999997</v>
      </c>
      <c r="K7" s="6"/>
      <c r="L7" s="6"/>
      <c r="M7" s="6"/>
      <c r="N7" s="6"/>
    </row>
    <row r="8" spans="1:15" ht="18" x14ac:dyDescent="0.2">
      <c r="A8" s="74" t="s">
        <v>10</v>
      </c>
      <c r="B8" s="75">
        <v>61365141</v>
      </c>
      <c r="C8" s="75">
        <v>3839761.61</v>
      </c>
      <c r="D8" s="75">
        <v>3838535.18</v>
      </c>
      <c r="E8" s="75">
        <v>4918458.9000000004</v>
      </c>
      <c r="F8" s="75">
        <f>SUM(F9:F13)</f>
        <v>4610310.9000000004</v>
      </c>
      <c r="G8" s="75">
        <f>SUM(G9:G13)</f>
        <v>4372515</v>
      </c>
      <c r="H8" s="75">
        <f>SUM(H9:H13)</f>
        <v>4214673.79</v>
      </c>
      <c r="I8" s="75">
        <f t="shared" ref="I8:J8" si="0">SUM(I9:I13)</f>
        <v>4437724.49</v>
      </c>
      <c r="J8" s="75">
        <f t="shared" si="0"/>
        <v>4494665.2699999996</v>
      </c>
      <c r="K8" s="6"/>
      <c r="L8" s="6"/>
      <c r="M8" s="6"/>
      <c r="N8" s="6"/>
    </row>
    <row r="9" spans="1:15" ht="23.25" customHeight="1" x14ac:dyDescent="0.25">
      <c r="A9" s="76" t="s">
        <v>11</v>
      </c>
      <c r="B9" s="77">
        <v>52393625</v>
      </c>
      <c r="C9" s="77">
        <v>3243250</v>
      </c>
      <c r="D9" s="77">
        <v>3067916.67</v>
      </c>
      <c r="E9" s="77">
        <v>4128063.56</v>
      </c>
      <c r="F9" s="77">
        <v>3890328.9</v>
      </c>
      <c r="G9" s="77">
        <v>3597250</v>
      </c>
      <c r="H9" s="77">
        <v>3477250</v>
      </c>
      <c r="I9" s="9">
        <v>3671016.67</v>
      </c>
      <c r="J9" s="9">
        <v>3738350</v>
      </c>
      <c r="K9" s="9"/>
      <c r="L9" s="9"/>
      <c r="M9" s="9"/>
      <c r="N9" s="9"/>
    </row>
    <row r="10" spans="1:15" ht="18" x14ac:dyDescent="0.25">
      <c r="A10" s="76" t="s">
        <v>12</v>
      </c>
      <c r="B10" s="77">
        <v>3450000</v>
      </c>
      <c r="C10" s="77">
        <v>115000</v>
      </c>
      <c r="D10" s="77">
        <v>315000</v>
      </c>
      <c r="E10" s="77">
        <v>215000</v>
      </c>
      <c r="F10" s="77">
        <v>226000</v>
      </c>
      <c r="G10" s="77">
        <v>240000</v>
      </c>
      <c r="H10" s="77">
        <v>220000</v>
      </c>
      <c r="I10" s="9">
        <v>220000</v>
      </c>
      <c r="J10" s="9">
        <v>220000</v>
      </c>
      <c r="K10" s="9"/>
      <c r="L10" s="9"/>
      <c r="M10" s="9"/>
      <c r="N10" s="9"/>
    </row>
    <row r="11" spans="1:15" ht="18" x14ac:dyDescent="0.25">
      <c r="A11" s="76" t="s">
        <v>13</v>
      </c>
      <c r="B11" s="78"/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9">
        <v>0</v>
      </c>
      <c r="J11" s="9">
        <v>0</v>
      </c>
      <c r="K11" s="9"/>
      <c r="L11" s="9"/>
      <c r="M11" s="9"/>
      <c r="N11" s="9"/>
    </row>
    <row r="12" spans="1:15" ht="18" x14ac:dyDescent="0.25">
      <c r="A12" s="76" t="s">
        <v>14</v>
      </c>
      <c r="B12" s="78"/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9">
        <v>0</v>
      </c>
      <c r="J12" s="9">
        <v>0</v>
      </c>
      <c r="K12" s="9"/>
      <c r="L12" s="9"/>
      <c r="M12" s="9"/>
      <c r="N12" s="9"/>
    </row>
    <row r="13" spans="1:15" ht="18" x14ac:dyDescent="0.25">
      <c r="A13" s="76" t="s">
        <v>15</v>
      </c>
      <c r="B13" s="77">
        <v>5521516</v>
      </c>
      <c r="C13" s="77">
        <v>481511.61</v>
      </c>
      <c r="D13" s="77">
        <v>455618.51</v>
      </c>
      <c r="E13" s="77">
        <v>575395.34</v>
      </c>
      <c r="F13" s="77">
        <v>493982</v>
      </c>
      <c r="G13" s="77">
        <v>535265</v>
      </c>
      <c r="H13" s="77">
        <v>517423.79</v>
      </c>
      <c r="I13" s="9">
        <v>546707.81999999995</v>
      </c>
      <c r="J13" s="9">
        <v>536315.27</v>
      </c>
      <c r="K13" s="9"/>
      <c r="L13" s="9"/>
      <c r="M13" s="9"/>
      <c r="N13" s="9"/>
    </row>
    <row r="14" spans="1:15" ht="18" x14ac:dyDescent="0.25">
      <c r="A14" s="74" t="s">
        <v>16</v>
      </c>
      <c r="B14" s="75">
        <f t="shared" ref="B14:J14" si="1">SUM(B15:B23)</f>
        <v>6234442</v>
      </c>
      <c r="C14" s="75">
        <f t="shared" si="1"/>
        <v>106315.73</v>
      </c>
      <c r="D14" s="75">
        <f t="shared" si="1"/>
        <v>141340.9</v>
      </c>
      <c r="E14" s="75">
        <f t="shared" si="1"/>
        <v>203792.51</v>
      </c>
      <c r="F14" s="79">
        <f t="shared" si="1"/>
        <v>153515.57999999999</v>
      </c>
      <c r="G14" s="79">
        <f t="shared" si="1"/>
        <v>394246.73</v>
      </c>
      <c r="H14" s="79">
        <f t="shared" si="1"/>
        <v>547730.86</v>
      </c>
      <c r="I14" s="79">
        <f t="shared" si="1"/>
        <v>681872.26</v>
      </c>
      <c r="J14" s="79">
        <f t="shared" si="1"/>
        <v>244200.67</v>
      </c>
      <c r="K14" s="11"/>
      <c r="L14" s="11"/>
      <c r="M14" s="11"/>
      <c r="N14" s="11"/>
      <c r="O14" s="12"/>
    </row>
    <row r="15" spans="1:15" ht="18" x14ac:dyDescent="0.25">
      <c r="A15" s="76" t="s">
        <v>17</v>
      </c>
      <c r="B15" s="77">
        <v>1839000</v>
      </c>
      <c r="C15" s="77">
        <v>106315.73</v>
      </c>
      <c r="D15" s="77">
        <v>141340.9</v>
      </c>
      <c r="E15" s="77">
        <v>145142.51</v>
      </c>
      <c r="F15" s="77">
        <v>146015.57999999999</v>
      </c>
      <c r="G15" s="77">
        <v>112548.43</v>
      </c>
      <c r="H15" s="77">
        <v>147846.20000000001</v>
      </c>
      <c r="I15" s="9">
        <v>156932.09</v>
      </c>
      <c r="J15" s="9">
        <v>151600.67000000001</v>
      </c>
      <c r="K15" s="9"/>
      <c r="L15" s="9"/>
      <c r="M15" s="9"/>
      <c r="N15" s="9"/>
    </row>
    <row r="16" spans="1:15" ht="36" x14ac:dyDescent="0.25">
      <c r="A16" s="76" t="s">
        <v>18</v>
      </c>
      <c r="B16" s="77">
        <v>680442</v>
      </c>
      <c r="C16" s="77">
        <v>0</v>
      </c>
      <c r="D16" s="77">
        <v>0</v>
      </c>
      <c r="E16" s="77">
        <v>0</v>
      </c>
      <c r="F16" s="77">
        <v>7500</v>
      </c>
      <c r="G16" s="77">
        <v>152998.79999999999</v>
      </c>
      <c r="H16" s="77">
        <v>132167</v>
      </c>
      <c r="I16" s="9">
        <v>0</v>
      </c>
      <c r="J16" s="9">
        <v>0</v>
      </c>
      <c r="K16" s="9"/>
      <c r="L16" s="9"/>
      <c r="M16" s="9"/>
      <c r="N16" s="9"/>
    </row>
    <row r="17" spans="1:15" ht="18" x14ac:dyDescent="0.25">
      <c r="A17" s="76" t="s">
        <v>19</v>
      </c>
      <c r="B17" s="77">
        <v>1000000</v>
      </c>
      <c r="C17" s="77">
        <v>0</v>
      </c>
      <c r="D17" s="77">
        <v>0</v>
      </c>
      <c r="E17" s="77">
        <v>58650</v>
      </c>
      <c r="F17" s="77">
        <v>0</v>
      </c>
      <c r="G17" s="77"/>
      <c r="H17" s="77">
        <v>0</v>
      </c>
      <c r="I17" s="9">
        <v>86850</v>
      </c>
      <c r="J17" s="9">
        <v>92600</v>
      </c>
      <c r="K17" s="9"/>
      <c r="L17" s="9"/>
      <c r="M17" s="9"/>
      <c r="N17" s="9"/>
    </row>
    <row r="18" spans="1:15" ht="18" x14ac:dyDescent="0.25">
      <c r="A18" s="76" t="s">
        <v>20</v>
      </c>
      <c r="B18" s="80">
        <v>15000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9">
        <v>0</v>
      </c>
      <c r="J18" s="9">
        <v>0</v>
      </c>
      <c r="K18" s="9"/>
      <c r="L18" s="9"/>
      <c r="M18" s="9"/>
      <c r="N18" s="9"/>
    </row>
    <row r="19" spans="1:15" ht="18" x14ac:dyDescent="0.25">
      <c r="A19" s="76" t="s">
        <v>21</v>
      </c>
      <c r="B19" s="78">
        <v>400000</v>
      </c>
      <c r="C19" s="77">
        <v>0</v>
      </c>
      <c r="D19" s="77">
        <v>0</v>
      </c>
      <c r="E19" s="77">
        <v>0</v>
      </c>
      <c r="F19" s="77">
        <v>0</v>
      </c>
      <c r="G19" s="77">
        <v>11564</v>
      </c>
      <c r="H19" s="77">
        <v>44604</v>
      </c>
      <c r="I19" s="9">
        <v>0</v>
      </c>
      <c r="J19" s="9">
        <v>0</v>
      </c>
      <c r="K19" s="9"/>
      <c r="L19" s="9"/>
      <c r="M19" s="9"/>
      <c r="N19" s="9"/>
    </row>
    <row r="20" spans="1:15" ht="18" x14ac:dyDescent="0.25">
      <c r="A20" s="76" t="s">
        <v>22</v>
      </c>
      <c r="B20" s="80">
        <v>350000</v>
      </c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9">
        <v>178090.17</v>
      </c>
      <c r="J20" s="9">
        <v>0</v>
      </c>
      <c r="K20" s="9"/>
      <c r="L20" s="9"/>
      <c r="M20" s="9"/>
      <c r="N20" s="9"/>
    </row>
    <row r="21" spans="1:15" ht="54" x14ac:dyDescent="0.25">
      <c r="A21" s="76" t="s">
        <v>23</v>
      </c>
      <c r="B21" s="77">
        <v>550000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12168.16</v>
      </c>
      <c r="I21" s="9">
        <v>0</v>
      </c>
      <c r="J21" s="9">
        <v>0</v>
      </c>
      <c r="K21" s="9"/>
      <c r="L21" s="9"/>
      <c r="M21" s="9"/>
      <c r="N21" s="9"/>
    </row>
    <row r="22" spans="1:15" ht="36" x14ac:dyDescent="0.25">
      <c r="A22" s="76" t="s">
        <v>24</v>
      </c>
      <c r="B22" s="77">
        <v>1300000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210945.5</v>
      </c>
      <c r="I22" s="9">
        <v>260000</v>
      </c>
      <c r="J22" s="9">
        <v>0</v>
      </c>
      <c r="K22" s="9"/>
      <c r="L22" s="9"/>
      <c r="M22" s="9"/>
      <c r="N22" s="9"/>
    </row>
    <row r="23" spans="1:15" ht="18" x14ac:dyDescent="0.25">
      <c r="A23" s="76" t="s">
        <v>25</v>
      </c>
      <c r="B23" s="78">
        <v>100000</v>
      </c>
      <c r="C23" s="77">
        <v>0</v>
      </c>
      <c r="D23" s="77">
        <v>0</v>
      </c>
      <c r="E23" s="77"/>
      <c r="F23" s="77">
        <v>0</v>
      </c>
      <c r="G23" s="77">
        <v>117135.5</v>
      </c>
      <c r="H23" s="77">
        <v>0</v>
      </c>
      <c r="I23" s="9">
        <v>0</v>
      </c>
      <c r="J23" s="9">
        <v>0</v>
      </c>
      <c r="K23" s="9"/>
      <c r="L23" s="9"/>
      <c r="M23" s="9"/>
      <c r="N23" s="9"/>
    </row>
    <row r="24" spans="1:15" ht="18" x14ac:dyDescent="0.25">
      <c r="A24" s="74" t="s">
        <v>26</v>
      </c>
      <c r="B24" s="75">
        <v>7929985</v>
      </c>
      <c r="C24" s="79">
        <v>0</v>
      </c>
      <c r="D24" s="79">
        <v>300000</v>
      </c>
      <c r="E24" s="79">
        <v>896359.79</v>
      </c>
      <c r="F24" s="79">
        <v>57166.28</v>
      </c>
      <c r="G24" s="79">
        <f>SUM(G25:G33)</f>
        <v>17346</v>
      </c>
      <c r="H24" s="79">
        <f t="shared" ref="H24" si="2">SUM(H25:H33)</f>
        <v>84387.12</v>
      </c>
      <c r="I24" s="79">
        <f>SUM(I25:I33)</f>
        <v>75158.73</v>
      </c>
      <c r="J24" s="79">
        <f>SUM(J25:P33)</f>
        <v>941217.4</v>
      </c>
      <c r="K24" s="11"/>
      <c r="L24" s="11"/>
      <c r="M24" s="11"/>
      <c r="N24" s="11"/>
      <c r="O24" s="12"/>
    </row>
    <row r="25" spans="1:15" ht="36" x14ac:dyDescent="0.25">
      <c r="A25" s="76" t="s">
        <v>27</v>
      </c>
      <c r="B25" s="77">
        <v>498335</v>
      </c>
      <c r="C25" s="77">
        <v>0</v>
      </c>
      <c r="D25" s="77">
        <v>0</v>
      </c>
      <c r="E25" s="77">
        <v>40887.56</v>
      </c>
      <c r="F25" s="77">
        <v>0</v>
      </c>
      <c r="G25" s="77"/>
      <c r="H25" s="77">
        <v>0</v>
      </c>
      <c r="I25" s="9">
        <v>23280.03</v>
      </c>
      <c r="J25" s="9"/>
      <c r="K25" s="9"/>
      <c r="L25" s="9"/>
      <c r="M25" s="9"/>
      <c r="N25" s="9"/>
    </row>
    <row r="26" spans="1:15" ht="18" x14ac:dyDescent="0.25">
      <c r="A26" s="76" t="s">
        <v>28</v>
      </c>
      <c r="B26" s="77">
        <v>800000</v>
      </c>
      <c r="C26" s="77">
        <v>0</v>
      </c>
      <c r="D26" s="77">
        <v>0</v>
      </c>
      <c r="E26" s="77">
        <v>0</v>
      </c>
      <c r="F26" s="77">
        <v>0</v>
      </c>
      <c r="G26" s="77">
        <v>17346</v>
      </c>
      <c r="H26" s="77">
        <v>0</v>
      </c>
      <c r="I26" s="9">
        <v>0</v>
      </c>
      <c r="J26" s="9">
        <v>0</v>
      </c>
      <c r="K26" s="9"/>
      <c r="L26" s="9"/>
      <c r="M26" s="9"/>
      <c r="N26" s="9"/>
    </row>
    <row r="27" spans="1:15" ht="36" x14ac:dyDescent="0.25">
      <c r="A27" s="76" t="s">
        <v>29</v>
      </c>
      <c r="B27" s="77">
        <v>407200</v>
      </c>
      <c r="C27" s="77">
        <v>0</v>
      </c>
      <c r="D27" s="77">
        <v>0</v>
      </c>
      <c r="E27" s="77">
        <v>20687.21</v>
      </c>
      <c r="F27" s="77">
        <v>0</v>
      </c>
      <c r="G27" s="77"/>
      <c r="H27" s="77">
        <v>48962.74</v>
      </c>
      <c r="I27" s="9">
        <v>0</v>
      </c>
      <c r="J27" s="9">
        <v>0</v>
      </c>
      <c r="K27" s="9"/>
      <c r="L27" s="9"/>
      <c r="M27" s="9"/>
      <c r="N27" s="9"/>
    </row>
    <row r="28" spans="1:15" ht="18" x14ac:dyDescent="0.25">
      <c r="A28" s="76" t="s">
        <v>30</v>
      </c>
      <c r="B28" s="78">
        <v>79000</v>
      </c>
      <c r="C28" s="77">
        <v>0</v>
      </c>
      <c r="D28" s="77">
        <v>0</v>
      </c>
      <c r="E28" s="77">
        <v>0</v>
      </c>
      <c r="F28" s="77">
        <v>0</v>
      </c>
      <c r="G28" s="77"/>
      <c r="H28" s="77">
        <v>0</v>
      </c>
      <c r="I28" s="9">
        <v>0</v>
      </c>
      <c r="J28" s="9">
        <v>0</v>
      </c>
      <c r="K28" s="9"/>
      <c r="L28" s="9"/>
      <c r="M28" s="9"/>
      <c r="N28" s="9"/>
    </row>
    <row r="29" spans="1:15" ht="36" x14ac:dyDescent="0.25">
      <c r="A29" s="76" t="s">
        <v>31</v>
      </c>
      <c r="B29" s="78">
        <v>140000</v>
      </c>
      <c r="C29" s="77">
        <v>0</v>
      </c>
      <c r="D29" s="77">
        <v>0</v>
      </c>
      <c r="E29" s="77">
        <v>0</v>
      </c>
      <c r="F29" s="77">
        <v>43950.28</v>
      </c>
      <c r="G29" s="77"/>
      <c r="H29" s="77">
        <v>1451.4</v>
      </c>
      <c r="I29" s="9">
        <v>5764.3</v>
      </c>
      <c r="J29" s="9">
        <v>41217.4</v>
      </c>
      <c r="K29" s="9"/>
      <c r="L29" s="9"/>
      <c r="M29" s="9"/>
      <c r="N29" s="9"/>
    </row>
    <row r="30" spans="1:15" ht="36" x14ac:dyDescent="0.25">
      <c r="A30" s="76" t="s">
        <v>32</v>
      </c>
      <c r="B30" s="77">
        <v>90000</v>
      </c>
      <c r="C30" s="77">
        <v>0</v>
      </c>
      <c r="D30" s="77">
        <v>0</v>
      </c>
      <c r="E30" s="77">
        <v>0</v>
      </c>
      <c r="F30" s="77">
        <v>0</v>
      </c>
      <c r="G30" s="77"/>
      <c r="H30" s="77">
        <v>0</v>
      </c>
      <c r="I30" s="9">
        <v>0</v>
      </c>
      <c r="J30" s="9">
        <v>0</v>
      </c>
      <c r="K30" s="9"/>
      <c r="L30" s="9"/>
      <c r="M30" s="9"/>
      <c r="N30" s="9"/>
    </row>
    <row r="31" spans="1:15" ht="36" x14ac:dyDescent="0.25">
      <c r="A31" s="76" t="s">
        <v>33</v>
      </c>
      <c r="B31" s="77">
        <v>3600000</v>
      </c>
      <c r="C31" s="77"/>
      <c r="D31" s="77">
        <v>300000</v>
      </c>
      <c r="E31" s="77">
        <v>600000</v>
      </c>
      <c r="F31" s="77">
        <v>0</v>
      </c>
      <c r="G31" s="77"/>
      <c r="H31" s="77">
        <v>0</v>
      </c>
      <c r="I31" s="9">
        <v>0</v>
      </c>
      <c r="J31" s="9">
        <v>900000</v>
      </c>
      <c r="K31" s="9"/>
      <c r="L31" s="9"/>
      <c r="M31" s="9"/>
      <c r="N31" s="9"/>
    </row>
    <row r="32" spans="1:15" ht="36" x14ac:dyDescent="0.25">
      <c r="A32" s="76" t="s">
        <v>34</v>
      </c>
      <c r="B32" s="78"/>
      <c r="C32" s="77">
        <f t="shared" ref="C32:C40" si="3">-C33</f>
        <v>0</v>
      </c>
      <c r="D32" s="77"/>
      <c r="E32" s="77">
        <v>0</v>
      </c>
      <c r="F32" s="77">
        <v>0</v>
      </c>
      <c r="G32" s="77"/>
      <c r="H32" s="77">
        <v>0</v>
      </c>
      <c r="I32" s="9">
        <v>0</v>
      </c>
      <c r="J32" s="9">
        <v>0</v>
      </c>
      <c r="K32" s="9"/>
      <c r="L32" s="9"/>
      <c r="M32" s="9"/>
      <c r="N32" s="9"/>
    </row>
    <row r="33" spans="1:18" ht="18" x14ac:dyDescent="0.25">
      <c r="A33" s="76" t="s">
        <v>35</v>
      </c>
      <c r="B33" s="77">
        <v>2365450</v>
      </c>
      <c r="C33" s="77">
        <f t="shared" si="3"/>
        <v>0</v>
      </c>
      <c r="D33" s="77"/>
      <c r="E33" s="77">
        <v>234785.05</v>
      </c>
      <c r="F33" s="77">
        <v>13216</v>
      </c>
      <c r="G33" s="77"/>
      <c r="H33" s="77">
        <v>33972.980000000003</v>
      </c>
      <c r="I33" s="9">
        <v>46114.400000000001</v>
      </c>
      <c r="J33" s="9">
        <v>0</v>
      </c>
      <c r="K33" s="9"/>
      <c r="L33" s="9"/>
      <c r="M33" s="9"/>
      <c r="N33" s="9"/>
    </row>
    <row r="34" spans="1:18" ht="18" x14ac:dyDescent="0.25">
      <c r="A34" s="74" t="s">
        <v>36</v>
      </c>
      <c r="B34" s="81">
        <v>1035056</v>
      </c>
      <c r="C34" s="77">
        <f t="shared" si="3"/>
        <v>0</v>
      </c>
      <c r="D34" s="77"/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9"/>
      <c r="L34" s="9"/>
      <c r="M34" s="9"/>
      <c r="N34" s="9"/>
      <c r="O34" s="12"/>
      <c r="Q34" s="12"/>
      <c r="R34" s="14"/>
    </row>
    <row r="35" spans="1:18" ht="36" x14ac:dyDescent="0.25">
      <c r="A35" s="76" t="s">
        <v>37</v>
      </c>
      <c r="B35" s="82">
        <v>1035056</v>
      </c>
      <c r="C35" s="77">
        <f t="shared" si="3"/>
        <v>0</v>
      </c>
      <c r="D35" s="77"/>
      <c r="E35" s="77">
        <v>0</v>
      </c>
      <c r="F35" s="77">
        <v>0</v>
      </c>
      <c r="G35" s="77"/>
      <c r="H35" s="77">
        <v>0</v>
      </c>
      <c r="I35" s="9">
        <v>0</v>
      </c>
      <c r="J35" s="9">
        <v>0</v>
      </c>
      <c r="K35" s="9"/>
      <c r="L35" s="9"/>
      <c r="M35" s="9"/>
      <c r="N35" s="9"/>
    </row>
    <row r="36" spans="1:18" ht="36" x14ac:dyDescent="0.25">
      <c r="A36" s="76" t="s">
        <v>38</v>
      </c>
      <c r="B36" s="78"/>
      <c r="C36" s="77">
        <f t="shared" si="3"/>
        <v>0</v>
      </c>
      <c r="D36" s="77"/>
      <c r="E36" s="77">
        <v>0</v>
      </c>
      <c r="F36" s="77">
        <v>0</v>
      </c>
      <c r="G36" s="77"/>
      <c r="H36" s="77">
        <v>0</v>
      </c>
      <c r="I36" s="9">
        <v>0</v>
      </c>
      <c r="J36" s="9"/>
      <c r="K36" s="9"/>
      <c r="L36" s="9"/>
      <c r="M36" s="9"/>
      <c r="N36" s="9"/>
    </row>
    <row r="37" spans="1:18" ht="36" x14ac:dyDescent="0.25">
      <c r="A37" s="76" t="s">
        <v>39</v>
      </c>
      <c r="B37" s="78"/>
      <c r="C37" s="77">
        <f t="shared" si="3"/>
        <v>0</v>
      </c>
      <c r="D37" s="77"/>
      <c r="E37" s="77">
        <v>0</v>
      </c>
      <c r="F37" s="77">
        <v>0</v>
      </c>
      <c r="G37" s="77"/>
      <c r="H37" s="77">
        <v>0</v>
      </c>
      <c r="I37" s="9"/>
      <c r="J37" s="9"/>
      <c r="K37" s="9"/>
      <c r="L37" s="9"/>
      <c r="M37" s="9"/>
      <c r="N37" s="9"/>
    </row>
    <row r="38" spans="1:18" ht="36" x14ac:dyDescent="0.25">
      <c r="A38" s="76" t="s">
        <v>40</v>
      </c>
      <c r="B38" s="78"/>
      <c r="C38" s="77">
        <f t="shared" si="3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41</v>
      </c>
      <c r="B39" s="78"/>
      <c r="C39" s="77">
        <f t="shared" si="3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18" x14ac:dyDescent="0.25">
      <c r="A40" s="76" t="s">
        <v>42</v>
      </c>
      <c r="B40" s="78"/>
      <c r="C40" s="77">
        <f t="shared" si="3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36" x14ac:dyDescent="0.25">
      <c r="A41" s="76" t="s">
        <v>43</v>
      </c>
      <c r="B41" s="78"/>
      <c r="C41" s="77"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44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18" x14ac:dyDescent="0.25">
      <c r="A43" s="74" t="s">
        <v>45</v>
      </c>
      <c r="B43" s="75"/>
      <c r="C43" s="77">
        <f>C44+C45+C46-C47+C48+C49+C50</f>
        <v>0</v>
      </c>
      <c r="D43" s="77"/>
      <c r="E43" s="79">
        <v>0</v>
      </c>
      <c r="F43" s="79">
        <v>0</v>
      </c>
      <c r="G43" s="79">
        <v>0</v>
      </c>
      <c r="H43" s="79">
        <v>0</v>
      </c>
      <c r="I43" s="9"/>
      <c r="J43" s="9"/>
      <c r="K43" s="9"/>
      <c r="L43" s="9"/>
      <c r="M43" s="9"/>
      <c r="N43" s="9"/>
    </row>
    <row r="44" spans="1:18" ht="36" x14ac:dyDescent="0.25">
      <c r="A44" s="76" t="s">
        <v>46</v>
      </c>
      <c r="B44" s="78"/>
      <c r="C44" s="77">
        <v>0</v>
      </c>
      <c r="D44" s="77"/>
      <c r="E44" s="77">
        <v>0</v>
      </c>
      <c r="F44" s="77">
        <v>0</v>
      </c>
      <c r="G44" s="77"/>
      <c r="H44" s="77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47</v>
      </c>
      <c r="B45" s="77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48</v>
      </c>
      <c r="B46" s="78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.75" thickBot="1" x14ac:dyDescent="0.3">
      <c r="A47" s="83" t="s">
        <v>49</v>
      </c>
      <c r="B47" s="84"/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15"/>
      <c r="J47" s="15"/>
      <c r="K47" s="15"/>
      <c r="L47" s="15"/>
      <c r="M47" s="15"/>
      <c r="N47" s="15"/>
    </row>
    <row r="48" spans="1:18" ht="36" x14ac:dyDescent="0.25">
      <c r="A48" s="86" t="s">
        <v>50</v>
      </c>
      <c r="B48" s="87"/>
      <c r="C48" s="88">
        <v>0</v>
      </c>
      <c r="D48" s="88"/>
      <c r="E48" s="88">
        <v>0</v>
      </c>
      <c r="F48" s="88">
        <v>0</v>
      </c>
      <c r="G48" s="88"/>
      <c r="H48" s="88">
        <v>0</v>
      </c>
      <c r="I48" s="18"/>
      <c r="J48" s="18"/>
      <c r="K48" s="18"/>
      <c r="L48" s="18"/>
      <c r="M48" s="18"/>
      <c r="N48" s="18"/>
    </row>
    <row r="49" spans="1:14" ht="36" x14ac:dyDescent="0.25">
      <c r="A49" s="76" t="s">
        <v>51</v>
      </c>
      <c r="B49" s="78"/>
      <c r="C49" s="77">
        <v>0</v>
      </c>
      <c r="D49" s="77"/>
      <c r="E49" s="77">
        <v>0</v>
      </c>
      <c r="F49" s="77">
        <v>0</v>
      </c>
      <c r="G49" s="77"/>
      <c r="H49" s="77">
        <v>0</v>
      </c>
      <c r="I49" s="9"/>
      <c r="J49" s="9"/>
      <c r="K49" s="9"/>
      <c r="L49" s="9"/>
      <c r="M49" s="9"/>
      <c r="N49" s="9"/>
    </row>
    <row r="50" spans="1:14" ht="36" x14ac:dyDescent="0.25">
      <c r="A50" s="76" t="s">
        <v>52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18" x14ac:dyDescent="0.25">
      <c r="A51" s="74" t="s">
        <v>53</v>
      </c>
      <c r="B51" s="75">
        <v>1979052</v>
      </c>
      <c r="C51" s="77">
        <f>C52+C53+C54+C55+C56+C57+C58+C59+C60</f>
        <v>0</v>
      </c>
      <c r="D51" s="77"/>
      <c r="E51" s="79">
        <v>923114</v>
      </c>
      <c r="F51" s="89">
        <v>0</v>
      </c>
      <c r="G51" s="89">
        <v>0</v>
      </c>
      <c r="H51" s="89">
        <f>SUM(H52:H60)</f>
        <v>166934.6</v>
      </c>
      <c r="I51" s="89">
        <f>SUM(I52:I60)</f>
        <v>288583.15999999997</v>
      </c>
      <c r="J51" s="89">
        <f>SUM(J52:J60)</f>
        <v>79219.3</v>
      </c>
      <c r="K51" s="9"/>
      <c r="L51" s="9"/>
      <c r="M51" s="9"/>
      <c r="N51" s="9"/>
    </row>
    <row r="52" spans="1:14" ht="18" x14ac:dyDescent="0.25">
      <c r="A52" s="76" t="s">
        <v>54</v>
      </c>
      <c r="B52" s="77">
        <v>529000</v>
      </c>
      <c r="C52" s="77">
        <v>0</v>
      </c>
      <c r="D52" s="77"/>
      <c r="E52" s="77">
        <v>788594</v>
      </c>
      <c r="F52" s="90">
        <v>0</v>
      </c>
      <c r="G52" s="77"/>
      <c r="H52" s="77">
        <v>70210</v>
      </c>
      <c r="I52" s="9">
        <v>288583.15999999997</v>
      </c>
      <c r="J52" s="9">
        <v>79219.3</v>
      </c>
      <c r="K52" s="9"/>
      <c r="L52" s="9"/>
      <c r="M52" s="9"/>
      <c r="N52" s="9"/>
    </row>
    <row r="53" spans="1:14" ht="36" x14ac:dyDescent="0.25">
      <c r="A53" s="76" t="s">
        <v>55</v>
      </c>
      <c r="B53" s="77">
        <v>150000</v>
      </c>
      <c r="C53" s="77">
        <v>0</v>
      </c>
      <c r="D53" s="77"/>
      <c r="E53" s="77">
        <v>134520</v>
      </c>
      <c r="F53" s="90">
        <v>0</v>
      </c>
      <c r="G53" s="77"/>
      <c r="H53" s="77">
        <v>96724.6</v>
      </c>
      <c r="I53" s="9"/>
      <c r="J53" s="9"/>
      <c r="K53" s="9"/>
      <c r="L53" s="9"/>
      <c r="M53" s="9"/>
      <c r="N53" s="9"/>
    </row>
    <row r="54" spans="1:14" ht="36" x14ac:dyDescent="0.25">
      <c r="A54" s="76" t="s">
        <v>56</v>
      </c>
      <c r="B54" s="78"/>
      <c r="C54" s="77">
        <v>0</v>
      </c>
      <c r="D54" s="77"/>
      <c r="E54" s="77">
        <v>0</v>
      </c>
      <c r="F54" s="90">
        <v>0</v>
      </c>
      <c r="G54" s="77">
        <v>0</v>
      </c>
      <c r="H54" s="90">
        <v>0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57</v>
      </c>
      <c r="B55" s="78">
        <v>20000</v>
      </c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58</v>
      </c>
      <c r="B56" s="77">
        <v>350000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/>
      <c r="L56" s="9"/>
      <c r="M56" s="9"/>
      <c r="N56" s="9"/>
    </row>
    <row r="57" spans="1:14" ht="18" x14ac:dyDescent="0.25">
      <c r="A57" s="76" t="s">
        <v>59</v>
      </c>
      <c r="B57" s="78">
        <v>106052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/>
      <c r="L57" s="9"/>
      <c r="M57" s="9"/>
      <c r="N57" s="9"/>
    </row>
    <row r="58" spans="1:14" ht="18" x14ac:dyDescent="0.25">
      <c r="A58" s="76" t="s">
        <v>60</v>
      </c>
      <c r="B58" s="78"/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18" x14ac:dyDescent="0.25">
      <c r="A59" s="76" t="s">
        <v>61</v>
      </c>
      <c r="B59" s="78">
        <v>824000</v>
      </c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36" x14ac:dyDescent="0.25">
      <c r="A60" s="76" t="s">
        <v>62</v>
      </c>
      <c r="B60" s="78"/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18" x14ac:dyDescent="0.25">
      <c r="A61" s="74" t="s">
        <v>63</v>
      </c>
      <c r="B61" s="75"/>
      <c r="C61" s="77">
        <f>C62+C63+C64-C65</f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6" t="s">
        <v>64</v>
      </c>
      <c r="B62" s="78"/>
      <c r="C62" s="77"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65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36" x14ac:dyDescent="0.25">
      <c r="A64" s="76" t="s">
        <v>66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54" x14ac:dyDescent="0.25">
      <c r="A65" s="76" t="s">
        <v>67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36" x14ac:dyDescent="0.25">
      <c r="A66" s="74" t="s">
        <v>68</v>
      </c>
      <c r="B66" s="75"/>
      <c r="C66" s="77">
        <f>C67+C68</f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18" x14ac:dyDescent="0.25">
      <c r="A67" s="76" t="s">
        <v>69</v>
      </c>
      <c r="B67" s="78"/>
      <c r="C67" s="77"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36" x14ac:dyDescent="0.25">
      <c r="A68" s="76" t="s">
        <v>70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18" x14ac:dyDescent="0.25">
      <c r="A69" s="74" t="s">
        <v>71</v>
      </c>
      <c r="B69" s="75"/>
      <c r="C69" s="77">
        <f>C70+C71+C72-C73</f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18" x14ac:dyDescent="0.25">
      <c r="A70" s="76" t="s">
        <v>72</v>
      </c>
      <c r="B70" s="78"/>
      <c r="C70" s="77"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18" x14ac:dyDescent="0.25">
      <c r="A71" s="76" t="s">
        <v>73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18" x14ac:dyDescent="0.25">
      <c r="A72" s="76" t="s">
        <v>74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75</v>
      </c>
      <c r="B73" s="78">
        <v>0</v>
      </c>
      <c r="C73" s="77">
        <v>0</v>
      </c>
      <c r="D73" s="77">
        <v>0</v>
      </c>
      <c r="E73" s="77">
        <v>0</v>
      </c>
      <c r="F73" s="90">
        <v>0</v>
      </c>
      <c r="G73" s="77">
        <v>0</v>
      </c>
      <c r="H73" s="90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8" x14ac:dyDescent="0.2">
      <c r="A74" s="91" t="s">
        <v>76</v>
      </c>
      <c r="B74" s="92">
        <f t="shared" ref="B74:L74" si="4">B8+B14+B24+B34+B43+B51+B61+B66+B69</f>
        <v>78543676</v>
      </c>
      <c r="C74" s="92">
        <f>C8+C14+C24+C34+C43+C51+C61+C66+C69</f>
        <v>3946077.34</v>
      </c>
      <c r="D74" s="92">
        <f>D8+D14+D24+D34+D43+D51+D61+D66+D69</f>
        <v>4279876.08</v>
      </c>
      <c r="E74" s="92">
        <f>E8+E14+E24+E34+E43+E51+E61+E66+E69</f>
        <v>6941725.2000000002</v>
      </c>
      <c r="F74" s="93">
        <f>F8+F14+F24+F34+F43+F51+F61+F66+F69</f>
        <v>4820992.7600000007</v>
      </c>
      <c r="G74" s="92">
        <f t="shared" si="4"/>
        <v>4784107.7300000004</v>
      </c>
      <c r="H74" s="92">
        <f t="shared" si="4"/>
        <v>5013726.37</v>
      </c>
      <c r="I74" s="20">
        <f t="shared" si="4"/>
        <v>5483338.6400000006</v>
      </c>
      <c r="J74" s="20">
        <f t="shared" si="4"/>
        <v>5759302.6399999997</v>
      </c>
      <c r="K74" s="20">
        <f t="shared" si="4"/>
        <v>0</v>
      </c>
      <c r="L74" s="20">
        <f t="shared" si="4"/>
        <v>0</v>
      </c>
      <c r="M74" s="20"/>
      <c r="N74" s="20"/>
    </row>
    <row r="75" spans="1:14" ht="18" x14ac:dyDescent="0.25">
      <c r="A75" s="94" t="s">
        <v>77</v>
      </c>
      <c r="B75" s="95">
        <f t="shared" ref="B75:J75" si="5">B76+B79+B82</f>
        <v>0</v>
      </c>
      <c r="C75" s="95">
        <f t="shared" si="5"/>
        <v>0</v>
      </c>
      <c r="D75" s="95">
        <f t="shared" si="5"/>
        <v>0</v>
      </c>
      <c r="E75" s="95">
        <f t="shared" si="5"/>
        <v>0</v>
      </c>
      <c r="F75" s="96">
        <f t="shared" si="5"/>
        <v>0</v>
      </c>
      <c r="G75" s="95">
        <f t="shared" si="5"/>
        <v>0</v>
      </c>
      <c r="H75" s="96">
        <f t="shared" si="5"/>
        <v>0</v>
      </c>
      <c r="I75" s="22">
        <f t="shared" si="5"/>
        <v>0</v>
      </c>
      <c r="J75" s="22">
        <f t="shared" si="5"/>
        <v>0</v>
      </c>
      <c r="K75" s="22"/>
      <c r="L75" s="22"/>
      <c r="M75" s="22"/>
      <c r="N75" s="22"/>
    </row>
    <row r="76" spans="1:14" ht="18" x14ac:dyDescent="0.2">
      <c r="A76" s="74" t="s">
        <v>78</v>
      </c>
      <c r="B76" s="78">
        <f t="shared" ref="B76:J76" si="6">B77+B78</f>
        <v>0</v>
      </c>
      <c r="C76" s="78">
        <f t="shared" si="6"/>
        <v>0</v>
      </c>
      <c r="D76" s="78">
        <f t="shared" si="6"/>
        <v>0</v>
      </c>
      <c r="E76" s="78">
        <f t="shared" si="6"/>
        <v>0</v>
      </c>
      <c r="F76" s="97">
        <f t="shared" si="6"/>
        <v>0</v>
      </c>
      <c r="G76" s="78">
        <f t="shared" si="6"/>
        <v>0</v>
      </c>
      <c r="H76" s="97">
        <f t="shared" si="6"/>
        <v>0</v>
      </c>
      <c r="I76" s="10">
        <f t="shared" si="6"/>
        <v>0</v>
      </c>
      <c r="J76" s="10">
        <f t="shared" si="6"/>
        <v>0</v>
      </c>
      <c r="K76" s="10"/>
      <c r="L76" s="10"/>
      <c r="M76" s="10"/>
      <c r="N76" s="10"/>
    </row>
    <row r="77" spans="1:14" ht="36" x14ac:dyDescent="0.25">
      <c r="A77" s="98" t="s">
        <v>79</v>
      </c>
      <c r="B77" s="77">
        <v>0</v>
      </c>
      <c r="C77" s="77">
        <v>0</v>
      </c>
      <c r="D77" s="77">
        <v>0</v>
      </c>
      <c r="E77" s="77">
        <v>0</v>
      </c>
      <c r="F77" s="90">
        <v>0</v>
      </c>
      <c r="G77" s="77">
        <v>0</v>
      </c>
      <c r="H77" s="90">
        <v>0</v>
      </c>
      <c r="I77" s="9">
        <v>0</v>
      </c>
      <c r="J77" s="9">
        <v>0</v>
      </c>
      <c r="K77" s="9"/>
      <c r="L77" s="9"/>
      <c r="M77" s="9"/>
      <c r="N77" s="9"/>
    </row>
    <row r="78" spans="1:14" ht="36" x14ac:dyDescent="0.25">
      <c r="A78" s="98" t="s">
        <v>80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18" x14ac:dyDescent="0.2">
      <c r="A79" s="74" t="s">
        <v>81</v>
      </c>
      <c r="B79" s="78">
        <f>B80+B81</f>
        <v>0</v>
      </c>
      <c r="C79" s="78">
        <f t="shared" ref="C79:J79" si="7">C80+C81</f>
        <v>0</v>
      </c>
      <c r="D79" s="78">
        <f t="shared" si="7"/>
        <v>0</v>
      </c>
      <c r="E79" s="78">
        <f t="shared" si="7"/>
        <v>0</v>
      </c>
      <c r="F79" s="97">
        <f t="shared" si="7"/>
        <v>0</v>
      </c>
      <c r="G79" s="78">
        <f t="shared" si="7"/>
        <v>0</v>
      </c>
      <c r="H79" s="97">
        <f t="shared" si="7"/>
        <v>0</v>
      </c>
      <c r="I79" s="10">
        <f t="shared" si="7"/>
        <v>0</v>
      </c>
      <c r="J79" s="10">
        <f t="shared" si="7"/>
        <v>0</v>
      </c>
      <c r="K79" s="10"/>
      <c r="L79" s="10"/>
      <c r="M79" s="10"/>
      <c r="N79" s="10"/>
    </row>
    <row r="80" spans="1:14" ht="18" x14ac:dyDescent="0.2">
      <c r="A80" s="98" t="s">
        <v>82</v>
      </c>
      <c r="B80" s="78">
        <v>0</v>
      </c>
      <c r="C80" s="78">
        <v>0</v>
      </c>
      <c r="D80" s="78">
        <v>0</v>
      </c>
      <c r="E80" s="78">
        <v>0</v>
      </c>
      <c r="F80" s="97">
        <v>0</v>
      </c>
      <c r="G80" s="78">
        <v>0</v>
      </c>
      <c r="H80" s="97">
        <v>0</v>
      </c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6" x14ac:dyDescent="0.2">
      <c r="A81" s="98" t="s">
        <v>83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8" x14ac:dyDescent="0.2">
      <c r="A82" s="74" t="s">
        <v>84</v>
      </c>
      <c r="B82" s="78">
        <f t="shared" ref="B82:N82" si="8">B83</f>
        <v>0</v>
      </c>
      <c r="C82" s="78">
        <f t="shared" si="8"/>
        <v>0</v>
      </c>
      <c r="D82" s="78">
        <f t="shared" si="8"/>
        <v>0</v>
      </c>
      <c r="E82" s="78">
        <f t="shared" si="8"/>
        <v>0</v>
      </c>
      <c r="F82" s="97">
        <f t="shared" si="8"/>
        <v>0</v>
      </c>
      <c r="G82" s="78">
        <f t="shared" si="8"/>
        <v>0</v>
      </c>
      <c r="H82" s="97">
        <f t="shared" si="8"/>
        <v>0</v>
      </c>
      <c r="I82" s="10">
        <f t="shared" si="8"/>
        <v>0</v>
      </c>
      <c r="J82" s="10">
        <f t="shared" si="8"/>
        <v>0</v>
      </c>
      <c r="K82" s="10">
        <f t="shared" si="8"/>
        <v>0</v>
      </c>
      <c r="L82" s="10">
        <f t="shared" si="8"/>
        <v>0</v>
      </c>
      <c r="M82" s="10">
        <f t="shared" si="8"/>
        <v>0</v>
      </c>
      <c r="N82" s="10">
        <f t="shared" si="8"/>
        <v>0</v>
      </c>
    </row>
    <row r="83" spans="1:15" ht="18" x14ac:dyDescent="0.2">
      <c r="A83" s="98" t="s">
        <v>85</v>
      </c>
      <c r="B83" s="78">
        <v>0</v>
      </c>
      <c r="C83" s="78">
        <v>0</v>
      </c>
      <c r="D83" s="78">
        <v>0</v>
      </c>
      <c r="E83" s="78">
        <v>0</v>
      </c>
      <c r="F83" s="97">
        <v>0</v>
      </c>
      <c r="G83" s="78">
        <v>0</v>
      </c>
      <c r="H83" s="97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99" t="s">
        <v>86</v>
      </c>
      <c r="B84" s="100">
        <f t="shared" ref="B84:N84" si="9">B76+B79+B82</f>
        <v>0</v>
      </c>
      <c r="C84" s="100">
        <f t="shared" si="9"/>
        <v>0</v>
      </c>
      <c r="D84" s="100">
        <f t="shared" si="9"/>
        <v>0</v>
      </c>
      <c r="E84" s="100">
        <f t="shared" si="9"/>
        <v>0</v>
      </c>
      <c r="F84" s="101">
        <f t="shared" si="9"/>
        <v>0</v>
      </c>
      <c r="G84" s="100">
        <f t="shared" si="9"/>
        <v>0</v>
      </c>
      <c r="H84" s="101">
        <f t="shared" si="9"/>
        <v>0</v>
      </c>
      <c r="I84" s="25">
        <f t="shared" si="9"/>
        <v>0</v>
      </c>
      <c r="J84" s="25">
        <f t="shared" si="9"/>
        <v>0</v>
      </c>
      <c r="K84" s="25">
        <f t="shared" si="9"/>
        <v>0</v>
      </c>
      <c r="L84" s="25">
        <f t="shared" si="9"/>
        <v>0</v>
      </c>
      <c r="M84" s="25">
        <f t="shared" si="9"/>
        <v>0</v>
      </c>
      <c r="N84" s="25">
        <f t="shared" si="9"/>
        <v>0</v>
      </c>
    </row>
    <row r="85" spans="1:15" ht="26.25" customHeight="1" thickBot="1" x14ac:dyDescent="0.25">
      <c r="A85" s="26" t="s">
        <v>87</v>
      </c>
      <c r="B85" s="102">
        <f>B74+B84</f>
        <v>78543676</v>
      </c>
      <c r="C85" s="102">
        <f>C74+C84</f>
        <v>3946077.34</v>
      </c>
      <c r="D85" s="102">
        <f>D74+D84</f>
        <v>4279876.08</v>
      </c>
      <c r="E85" s="102">
        <f>E74+E84</f>
        <v>6941725.2000000002</v>
      </c>
      <c r="F85" s="103">
        <f t="shared" ref="F85:N85" si="10">F74+F84</f>
        <v>4820992.7600000007</v>
      </c>
      <c r="G85" s="102">
        <f t="shared" si="10"/>
        <v>4784107.7300000004</v>
      </c>
      <c r="H85" s="102">
        <f t="shared" si="10"/>
        <v>5013726.37</v>
      </c>
      <c r="I85" s="27">
        <f t="shared" si="10"/>
        <v>5483338.6400000006</v>
      </c>
      <c r="J85" s="27">
        <f t="shared" si="10"/>
        <v>5759302.6399999997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s="109" customFormat="1" ht="15" x14ac:dyDescent="0.2">
      <c r="A94" s="107" t="s">
        <v>119</v>
      </c>
      <c r="B94" s="108"/>
      <c r="C94" s="122" t="s">
        <v>116</v>
      </c>
      <c r="D94" s="122"/>
      <c r="F94" s="122" t="s">
        <v>103</v>
      </c>
      <c r="G94" s="122"/>
      <c r="H94" s="107"/>
      <c r="J94" s="107"/>
      <c r="K94" s="107"/>
      <c r="L94" s="107"/>
      <c r="M94" s="107"/>
      <c r="N94" s="107"/>
    </row>
    <row r="95" spans="1:15" s="109" customFormat="1" ht="15" x14ac:dyDescent="0.2">
      <c r="A95" s="107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</row>
    <row r="96" spans="1:15" s="109" customFormat="1" ht="15.75" x14ac:dyDescent="0.25">
      <c r="A96" s="107"/>
      <c r="B96" s="110"/>
      <c r="C96" s="110"/>
      <c r="D96" s="110"/>
      <c r="E96" s="110"/>
      <c r="F96" s="110"/>
      <c r="G96" s="111"/>
      <c r="H96" s="110"/>
      <c r="I96" s="110"/>
      <c r="J96" s="110"/>
      <c r="K96" s="110"/>
      <c r="L96" s="110"/>
      <c r="M96" s="110"/>
      <c r="N96" s="110"/>
    </row>
    <row r="97" spans="1:14" s="109" customFormat="1" ht="15.75" x14ac:dyDescent="0.25">
      <c r="A97" s="111" t="s">
        <v>110</v>
      </c>
      <c r="B97" s="108"/>
      <c r="C97" s="121" t="s">
        <v>105</v>
      </c>
      <c r="D97" s="121"/>
      <c r="E97" s="112"/>
      <c r="F97" s="121" t="s">
        <v>117</v>
      </c>
      <c r="G97" s="121"/>
      <c r="H97" s="112"/>
      <c r="I97" s="112"/>
      <c r="J97" s="112"/>
      <c r="K97" s="112"/>
      <c r="L97" s="112"/>
      <c r="M97" s="112"/>
      <c r="N97" s="112"/>
    </row>
    <row r="98" spans="1:14" s="109" customFormat="1" ht="15" x14ac:dyDescent="0.2">
      <c r="A98" s="107" t="s">
        <v>106</v>
      </c>
      <c r="B98" s="108"/>
      <c r="C98" s="122" t="s">
        <v>108</v>
      </c>
      <c r="D98" s="122"/>
      <c r="E98" s="108"/>
      <c r="F98" s="122" t="s">
        <v>118</v>
      </c>
      <c r="G98" s="122"/>
      <c r="H98" s="108"/>
      <c r="I98" s="108"/>
      <c r="J98" s="108"/>
      <c r="K98" s="108"/>
      <c r="L98" s="108"/>
      <c r="M98" s="108"/>
      <c r="N98" s="108"/>
    </row>
    <row r="99" spans="1:14" s="109" customFormat="1" ht="15" x14ac:dyDescent="0.2">
      <c r="A99" s="107"/>
      <c r="B99" s="113"/>
      <c r="C99" s="108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</row>
    <row r="100" spans="1:14" x14ac:dyDescent="0.2">
      <c r="A100" s="41"/>
      <c r="B100" s="38"/>
      <c r="C100" s="1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15" x14ac:dyDescent="0.25">
      <c r="A101" s="105"/>
      <c r="B101" s="106"/>
      <c r="C101" s="106"/>
      <c r="D101" s="106"/>
      <c r="E101" s="106"/>
      <c r="F101" s="106"/>
      <c r="G101" s="106"/>
      <c r="H101" s="106"/>
      <c r="I101" s="45"/>
      <c r="J101" s="45"/>
      <c r="K101" s="45"/>
      <c r="L101" s="45"/>
      <c r="M101" s="45"/>
      <c r="N101" s="45"/>
    </row>
    <row r="102" spans="1:14" ht="15" x14ac:dyDescent="0.25">
      <c r="A102" s="1"/>
      <c r="B102" s="106"/>
      <c r="C102" s="106"/>
      <c r="D102" s="106"/>
      <c r="E102" s="106"/>
      <c r="F102" s="106"/>
      <c r="G102" s="106"/>
      <c r="H102" s="106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10">
    <mergeCell ref="C98:D98"/>
    <mergeCell ref="F98:G98"/>
    <mergeCell ref="A1:N1"/>
    <mergeCell ref="A2:N2"/>
    <mergeCell ref="A3:N3"/>
    <mergeCell ref="A4:N4"/>
    <mergeCell ref="C94:D94"/>
    <mergeCell ref="F94:G94"/>
    <mergeCell ref="C97:D97"/>
    <mergeCell ref="F97:G97"/>
  </mergeCells>
  <printOptions horizontalCentered="1" verticalCentered="1"/>
  <pageMargins left="0.25" right="0.25" top="0.75" bottom="0.75" header="0.3" footer="0.3"/>
  <pageSetup paperSize="5" scale="26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R398"/>
  <sheetViews>
    <sheetView view="pageBreakPreview" topLeftCell="A91" zoomScale="85" zoomScaleNormal="71" zoomScaleSheetLayoutView="85" workbookViewId="0">
      <pane xSplit="1" topLeftCell="B1" activePane="topRight" state="frozen"/>
      <selection activeCell="A4" sqref="A4"/>
      <selection pane="topRight" activeCell="A3" sqref="A3:N3"/>
    </sheetView>
  </sheetViews>
  <sheetFormatPr baseColWidth="10" defaultColWidth="9.140625" defaultRowHeight="12.75" x14ac:dyDescent="0.2"/>
  <cols>
    <col min="1" max="1" width="74.140625" customWidth="1"/>
    <col min="2" max="2" width="29.7109375" customWidth="1"/>
    <col min="3" max="3" width="22.42578125" customWidth="1"/>
    <col min="4" max="4" width="23.7109375" customWidth="1"/>
    <col min="5" max="5" width="24.42578125" customWidth="1"/>
    <col min="6" max="6" width="19.42578125" bestFit="1" customWidth="1"/>
    <col min="7" max="7" width="23" customWidth="1"/>
    <col min="8" max="8" width="23.7109375" customWidth="1"/>
    <col min="9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62.25" customHeight="1" x14ac:dyDescent="0.4">
      <c r="A2" s="127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5" ht="27" customHeight="1" x14ac:dyDescent="0.3">
      <c r="A3" s="128" t="s">
        <v>113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25.5" customHeight="1" x14ac:dyDescent="0.2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6.75" thickBot="1" x14ac:dyDescent="0.25">
      <c r="A6" s="69" t="s">
        <v>1</v>
      </c>
      <c r="B6" s="70" t="s">
        <v>101</v>
      </c>
      <c r="C6" s="70" t="s">
        <v>2</v>
      </c>
      <c r="D6" s="70" t="s">
        <v>3</v>
      </c>
      <c r="E6" s="70" t="s">
        <v>4</v>
      </c>
      <c r="F6" s="71" t="s">
        <v>5</v>
      </c>
      <c r="G6" s="71" t="s">
        <v>6</v>
      </c>
      <c r="H6" s="71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8" x14ac:dyDescent="0.2">
      <c r="A7" s="72" t="s">
        <v>9</v>
      </c>
      <c r="B7" s="73">
        <v>78543676</v>
      </c>
      <c r="C7" s="73">
        <v>3946077.34</v>
      </c>
      <c r="D7" s="73">
        <v>4279876.08</v>
      </c>
      <c r="E7" s="73">
        <v>6941725.2000000002</v>
      </c>
      <c r="F7" s="73">
        <v>4820992.76</v>
      </c>
      <c r="G7" s="73">
        <f>SUM(G24+G14+G8)</f>
        <v>5384107.7300000004</v>
      </c>
      <c r="H7" s="73">
        <f>SUM(H24+H14+H8+H51:O51)</f>
        <v>5013726.3699999992</v>
      </c>
      <c r="I7" s="6"/>
      <c r="J7" s="6"/>
      <c r="K7" s="6"/>
      <c r="L7" s="6"/>
      <c r="M7" s="6"/>
      <c r="N7" s="6"/>
    </row>
    <row r="8" spans="1:15" ht="18" x14ac:dyDescent="0.2">
      <c r="A8" s="74" t="s">
        <v>10</v>
      </c>
      <c r="B8" s="75">
        <v>61365141</v>
      </c>
      <c r="C8" s="75">
        <v>3839761.61</v>
      </c>
      <c r="D8" s="75">
        <v>3838535.18</v>
      </c>
      <c r="E8" s="75">
        <v>4918458.9000000004</v>
      </c>
      <c r="F8" s="75">
        <f>SUM(F9:F13)</f>
        <v>4610310.9000000004</v>
      </c>
      <c r="G8" s="75">
        <f>SUM(G9:G13)</f>
        <v>4372515</v>
      </c>
      <c r="H8" s="75">
        <f>SUM(H9:H13)</f>
        <v>4214673.79</v>
      </c>
      <c r="I8" s="6"/>
      <c r="J8" s="6"/>
      <c r="K8" s="6"/>
      <c r="L8" s="6"/>
      <c r="M8" s="6"/>
      <c r="N8" s="6"/>
    </row>
    <row r="9" spans="1:15" ht="23.25" customHeight="1" x14ac:dyDescent="0.25">
      <c r="A9" s="76" t="s">
        <v>11</v>
      </c>
      <c r="B9" s="77">
        <v>52393625</v>
      </c>
      <c r="C9" s="77">
        <v>3243250</v>
      </c>
      <c r="D9" s="77">
        <v>3067916.67</v>
      </c>
      <c r="E9" s="77">
        <v>4128063.56</v>
      </c>
      <c r="F9" s="77">
        <v>3890328.9</v>
      </c>
      <c r="G9" s="77">
        <v>3597250</v>
      </c>
      <c r="H9" s="77">
        <v>3477250</v>
      </c>
      <c r="I9" s="9"/>
      <c r="J9" s="9"/>
      <c r="K9" s="9"/>
      <c r="L9" s="9"/>
      <c r="M9" s="9"/>
      <c r="N9" s="9"/>
    </row>
    <row r="10" spans="1:15" ht="18" x14ac:dyDescent="0.25">
      <c r="A10" s="76" t="s">
        <v>12</v>
      </c>
      <c r="B10" s="77">
        <v>3450000</v>
      </c>
      <c r="C10" s="77">
        <v>115000</v>
      </c>
      <c r="D10" s="77">
        <v>315000</v>
      </c>
      <c r="E10" s="77">
        <v>215000</v>
      </c>
      <c r="F10" s="77">
        <v>226000</v>
      </c>
      <c r="G10" s="77">
        <v>240000</v>
      </c>
      <c r="H10" s="77">
        <v>220000</v>
      </c>
      <c r="I10" s="9"/>
      <c r="J10" s="9"/>
      <c r="K10" s="9"/>
      <c r="L10" s="9"/>
      <c r="M10" s="9"/>
      <c r="N10" s="9"/>
    </row>
    <row r="11" spans="1:15" ht="18" x14ac:dyDescent="0.25">
      <c r="A11" s="76" t="s">
        <v>13</v>
      </c>
      <c r="B11" s="78"/>
      <c r="C11" s="77">
        <v>0</v>
      </c>
      <c r="D11" s="77">
        <v>0</v>
      </c>
      <c r="E11" s="77">
        <v>0</v>
      </c>
      <c r="F11" s="77">
        <v>0</v>
      </c>
      <c r="G11" s="77"/>
      <c r="H11" s="77">
        <v>0</v>
      </c>
      <c r="I11" s="9"/>
      <c r="J11" s="9"/>
      <c r="K11" s="9"/>
      <c r="L11" s="9"/>
      <c r="M11" s="9"/>
      <c r="N11" s="9"/>
    </row>
    <row r="12" spans="1:15" ht="18" x14ac:dyDescent="0.25">
      <c r="A12" s="76" t="s">
        <v>14</v>
      </c>
      <c r="B12" s="78"/>
      <c r="C12" s="77">
        <v>0</v>
      </c>
      <c r="D12" s="77">
        <v>0</v>
      </c>
      <c r="E12" s="77">
        <v>0</v>
      </c>
      <c r="F12" s="77">
        <v>0</v>
      </c>
      <c r="G12" s="77"/>
      <c r="H12" s="77">
        <v>0</v>
      </c>
      <c r="I12" s="9"/>
      <c r="J12" s="9"/>
      <c r="K12" s="9"/>
      <c r="L12" s="9"/>
      <c r="M12" s="9"/>
      <c r="N12" s="9"/>
    </row>
    <row r="13" spans="1:15" ht="18" x14ac:dyDescent="0.25">
      <c r="A13" s="76" t="s">
        <v>15</v>
      </c>
      <c r="B13" s="77">
        <v>5521516</v>
      </c>
      <c r="C13" s="77">
        <v>481511.61</v>
      </c>
      <c r="D13" s="77">
        <v>455618.51</v>
      </c>
      <c r="E13" s="77">
        <v>575395.34</v>
      </c>
      <c r="F13" s="77">
        <v>493982</v>
      </c>
      <c r="G13" s="77">
        <v>535265</v>
      </c>
      <c r="H13" s="77">
        <v>517423.79</v>
      </c>
      <c r="I13" s="9"/>
      <c r="J13" s="9"/>
      <c r="K13" s="9"/>
      <c r="L13" s="9"/>
      <c r="M13" s="9"/>
      <c r="N13" s="9"/>
    </row>
    <row r="14" spans="1:15" ht="18" x14ac:dyDescent="0.25">
      <c r="A14" s="74" t="s">
        <v>16</v>
      </c>
      <c r="B14" s="75">
        <f t="shared" ref="B14:H14" si="0">SUM(B15:B23)</f>
        <v>6234442</v>
      </c>
      <c r="C14" s="75">
        <f t="shared" si="0"/>
        <v>106315.73</v>
      </c>
      <c r="D14" s="75">
        <f t="shared" si="0"/>
        <v>141340.9</v>
      </c>
      <c r="E14" s="75">
        <f t="shared" si="0"/>
        <v>203792.51</v>
      </c>
      <c r="F14" s="79">
        <f t="shared" si="0"/>
        <v>153515.57999999999</v>
      </c>
      <c r="G14" s="79">
        <f t="shared" si="0"/>
        <v>394246.73</v>
      </c>
      <c r="H14" s="79">
        <f t="shared" si="0"/>
        <v>547730.86</v>
      </c>
      <c r="I14" s="11"/>
      <c r="J14" s="11"/>
      <c r="K14" s="11"/>
      <c r="L14" s="11"/>
      <c r="M14" s="11"/>
      <c r="N14" s="11"/>
      <c r="O14" s="12"/>
    </row>
    <row r="15" spans="1:15" ht="18" x14ac:dyDescent="0.25">
      <c r="A15" s="76" t="s">
        <v>17</v>
      </c>
      <c r="B15" s="77">
        <v>1839000</v>
      </c>
      <c r="C15" s="77">
        <v>106315.73</v>
      </c>
      <c r="D15" s="77">
        <v>141340.9</v>
      </c>
      <c r="E15" s="77">
        <v>145142.51</v>
      </c>
      <c r="F15" s="77">
        <v>146015.57999999999</v>
      </c>
      <c r="G15" s="77">
        <v>112548.43</v>
      </c>
      <c r="H15" s="77">
        <v>147846.20000000001</v>
      </c>
      <c r="I15" s="9"/>
      <c r="J15" s="9"/>
      <c r="K15" s="9"/>
      <c r="L15" s="9"/>
      <c r="M15" s="9"/>
      <c r="N15" s="9"/>
    </row>
    <row r="16" spans="1:15" ht="36" x14ac:dyDescent="0.25">
      <c r="A16" s="76" t="s">
        <v>18</v>
      </c>
      <c r="B16" s="77">
        <v>680442</v>
      </c>
      <c r="C16" s="77">
        <v>0</v>
      </c>
      <c r="D16" s="77">
        <v>0</v>
      </c>
      <c r="E16" s="77">
        <v>0</v>
      </c>
      <c r="F16" s="77">
        <v>7500</v>
      </c>
      <c r="G16" s="77">
        <v>152998.79999999999</v>
      </c>
      <c r="H16" s="77">
        <v>132167</v>
      </c>
      <c r="I16" s="9"/>
      <c r="J16" s="9"/>
      <c r="K16" s="9"/>
      <c r="L16" s="9"/>
      <c r="M16" s="9"/>
      <c r="N16" s="9"/>
    </row>
    <row r="17" spans="1:15" ht="18" x14ac:dyDescent="0.25">
      <c r="A17" s="76" t="s">
        <v>19</v>
      </c>
      <c r="B17" s="77">
        <v>1000000</v>
      </c>
      <c r="C17" s="77">
        <v>0</v>
      </c>
      <c r="D17" s="77">
        <v>0</v>
      </c>
      <c r="E17" s="77">
        <v>58650</v>
      </c>
      <c r="F17" s="77">
        <v>0</v>
      </c>
      <c r="G17" s="77"/>
      <c r="H17" s="77">
        <v>0</v>
      </c>
      <c r="I17" s="9"/>
      <c r="J17" s="9"/>
      <c r="K17" s="9"/>
      <c r="L17" s="9"/>
      <c r="M17" s="9"/>
      <c r="N17" s="9"/>
    </row>
    <row r="18" spans="1:15" ht="18" x14ac:dyDescent="0.25">
      <c r="A18" s="76" t="s">
        <v>20</v>
      </c>
      <c r="B18" s="80">
        <v>15000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9"/>
      <c r="J18" s="9"/>
      <c r="K18" s="9"/>
      <c r="L18" s="9"/>
      <c r="M18" s="9"/>
      <c r="N18" s="9"/>
    </row>
    <row r="19" spans="1:15" ht="18" x14ac:dyDescent="0.25">
      <c r="A19" s="76" t="s">
        <v>21</v>
      </c>
      <c r="B19" s="78">
        <v>400000</v>
      </c>
      <c r="C19" s="77">
        <v>0</v>
      </c>
      <c r="D19" s="77">
        <v>0</v>
      </c>
      <c r="E19" s="77">
        <v>0</v>
      </c>
      <c r="F19" s="77">
        <v>0</v>
      </c>
      <c r="G19" s="77">
        <v>11564</v>
      </c>
      <c r="H19" s="77">
        <v>44604</v>
      </c>
      <c r="I19" s="9"/>
      <c r="J19" s="9"/>
      <c r="K19" s="9"/>
      <c r="L19" s="9"/>
      <c r="M19" s="9"/>
      <c r="N19" s="9"/>
    </row>
    <row r="20" spans="1:15" ht="18" x14ac:dyDescent="0.25">
      <c r="A20" s="76" t="s">
        <v>22</v>
      </c>
      <c r="B20" s="80">
        <v>350000</v>
      </c>
      <c r="C20" s="77">
        <v>0</v>
      </c>
      <c r="D20" s="77">
        <v>0</v>
      </c>
      <c r="E20" s="77">
        <v>0</v>
      </c>
      <c r="F20" s="77">
        <v>0</v>
      </c>
      <c r="G20" s="77"/>
      <c r="H20" s="77">
        <v>0</v>
      </c>
      <c r="I20" s="9"/>
      <c r="J20" s="9"/>
      <c r="K20" s="9"/>
      <c r="L20" s="9"/>
      <c r="M20" s="9"/>
      <c r="N20" s="9"/>
    </row>
    <row r="21" spans="1:15" ht="54" x14ac:dyDescent="0.25">
      <c r="A21" s="76" t="s">
        <v>23</v>
      </c>
      <c r="B21" s="77">
        <v>550000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12168.16</v>
      </c>
      <c r="I21" s="9"/>
      <c r="J21" s="9"/>
      <c r="K21" s="9"/>
      <c r="L21" s="9"/>
      <c r="M21" s="9"/>
      <c r="N21" s="9"/>
    </row>
    <row r="22" spans="1:15" ht="36" x14ac:dyDescent="0.25">
      <c r="A22" s="76" t="s">
        <v>24</v>
      </c>
      <c r="B22" s="77">
        <v>1300000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210945.5</v>
      </c>
      <c r="I22" s="9"/>
      <c r="J22" s="9"/>
      <c r="K22" s="9"/>
      <c r="L22" s="9"/>
      <c r="M22" s="9"/>
      <c r="N22" s="9"/>
    </row>
    <row r="23" spans="1:15" ht="18" x14ac:dyDescent="0.25">
      <c r="A23" s="76" t="s">
        <v>25</v>
      </c>
      <c r="B23" s="78">
        <v>100000</v>
      </c>
      <c r="C23" s="77">
        <v>0</v>
      </c>
      <c r="D23" s="77">
        <v>0</v>
      </c>
      <c r="E23" s="77"/>
      <c r="F23" s="77">
        <v>0</v>
      </c>
      <c r="G23" s="77">
        <v>117135.5</v>
      </c>
      <c r="H23" s="77">
        <v>0</v>
      </c>
      <c r="I23" s="9"/>
      <c r="J23" s="9"/>
      <c r="K23" s="9"/>
      <c r="L23" s="9"/>
      <c r="M23" s="9"/>
      <c r="N23" s="9"/>
    </row>
    <row r="24" spans="1:15" ht="18" x14ac:dyDescent="0.25">
      <c r="A24" s="74" t="s">
        <v>26</v>
      </c>
      <c r="B24" s="75">
        <v>7929985</v>
      </c>
      <c r="C24" s="79">
        <v>0</v>
      </c>
      <c r="D24" s="79">
        <v>300000</v>
      </c>
      <c r="E24" s="79">
        <v>896359.79</v>
      </c>
      <c r="F24" s="79">
        <v>57166.28</v>
      </c>
      <c r="G24" s="79">
        <f>SUM(G25:G32)</f>
        <v>617346</v>
      </c>
      <c r="H24" s="79">
        <f>SUM(H25:N33)</f>
        <v>84387.12</v>
      </c>
      <c r="I24" s="11"/>
      <c r="J24" s="11"/>
      <c r="K24" s="11"/>
      <c r="L24" s="11"/>
      <c r="M24" s="11"/>
      <c r="N24" s="11"/>
      <c r="O24" s="12"/>
    </row>
    <row r="25" spans="1:15" ht="36" x14ac:dyDescent="0.25">
      <c r="A25" s="76" t="s">
        <v>27</v>
      </c>
      <c r="B25" s="77">
        <v>498335</v>
      </c>
      <c r="C25" s="77">
        <v>0</v>
      </c>
      <c r="D25" s="77">
        <v>0</v>
      </c>
      <c r="E25" s="77">
        <v>40887.56</v>
      </c>
      <c r="F25" s="77">
        <v>0</v>
      </c>
      <c r="G25" s="77"/>
      <c r="H25" s="77">
        <v>0</v>
      </c>
      <c r="I25" s="9"/>
      <c r="J25" s="9"/>
      <c r="K25" s="9"/>
      <c r="L25" s="9"/>
      <c r="M25" s="9"/>
      <c r="N25" s="9"/>
    </row>
    <row r="26" spans="1:15" ht="18" x14ac:dyDescent="0.25">
      <c r="A26" s="76" t="s">
        <v>28</v>
      </c>
      <c r="B26" s="77">
        <v>800000</v>
      </c>
      <c r="C26" s="77">
        <v>0</v>
      </c>
      <c r="D26" s="77">
        <v>0</v>
      </c>
      <c r="E26" s="77">
        <v>0</v>
      </c>
      <c r="F26" s="77">
        <v>0</v>
      </c>
      <c r="G26" s="77">
        <v>17346</v>
      </c>
      <c r="H26" s="77">
        <v>0</v>
      </c>
      <c r="I26" s="9"/>
      <c r="J26" s="9"/>
      <c r="K26" s="9"/>
      <c r="L26" s="9"/>
      <c r="M26" s="9"/>
      <c r="N26" s="9"/>
    </row>
    <row r="27" spans="1:15" ht="36" x14ac:dyDescent="0.25">
      <c r="A27" s="76" t="s">
        <v>29</v>
      </c>
      <c r="B27" s="77">
        <v>407200</v>
      </c>
      <c r="C27" s="77">
        <v>0</v>
      </c>
      <c r="D27" s="77">
        <v>0</v>
      </c>
      <c r="E27" s="77">
        <v>20687.21</v>
      </c>
      <c r="F27" s="77">
        <v>0</v>
      </c>
      <c r="G27" s="77"/>
      <c r="H27" s="77">
        <v>48962.74</v>
      </c>
      <c r="I27" s="9"/>
      <c r="J27" s="9"/>
      <c r="K27" s="9"/>
      <c r="L27" s="9"/>
      <c r="M27" s="9"/>
      <c r="N27" s="9"/>
    </row>
    <row r="28" spans="1:15" ht="18" x14ac:dyDescent="0.25">
      <c r="A28" s="76" t="s">
        <v>30</v>
      </c>
      <c r="B28" s="78">
        <v>79000</v>
      </c>
      <c r="C28" s="77">
        <v>0</v>
      </c>
      <c r="D28" s="77">
        <v>0</v>
      </c>
      <c r="E28" s="77">
        <v>0</v>
      </c>
      <c r="F28" s="77">
        <v>0</v>
      </c>
      <c r="G28" s="77"/>
      <c r="H28" s="77">
        <v>0</v>
      </c>
      <c r="I28" s="9"/>
      <c r="J28" s="9"/>
      <c r="K28" s="9"/>
      <c r="L28" s="9"/>
      <c r="M28" s="9"/>
      <c r="N28" s="9"/>
    </row>
    <row r="29" spans="1:15" ht="36" x14ac:dyDescent="0.25">
      <c r="A29" s="76" t="s">
        <v>31</v>
      </c>
      <c r="B29" s="78">
        <v>140000</v>
      </c>
      <c r="C29" s="77">
        <v>0</v>
      </c>
      <c r="D29" s="77">
        <v>0</v>
      </c>
      <c r="E29" s="77">
        <v>0</v>
      </c>
      <c r="F29" s="77">
        <v>43950.28</v>
      </c>
      <c r="G29" s="77"/>
      <c r="H29" s="77">
        <v>1451.4</v>
      </c>
      <c r="I29" s="9"/>
      <c r="J29" s="9"/>
      <c r="K29" s="9"/>
      <c r="L29" s="9"/>
      <c r="M29" s="9"/>
      <c r="N29" s="9"/>
    </row>
    <row r="30" spans="1:15" ht="36" x14ac:dyDescent="0.25">
      <c r="A30" s="76" t="s">
        <v>32</v>
      </c>
      <c r="B30" s="77">
        <v>90000</v>
      </c>
      <c r="C30" s="77">
        <v>0</v>
      </c>
      <c r="D30" s="77">
        <v>0</v>
      </c>
      <c r="E30" s="77">
        <v>0</v>
      </c>
      <c r="F30" s="77">
        <v>0</v>
      </c>
      <c r="G30" s="77"/>
      <c r="H30" s="77">
        <v>0</v>
      </c>
      <c r="I30" s="9"/>
      <c r="J30" s="9"/>
      <c r="K30" s="9"/>
      <c r="L30" s="9"/>
      <c r="M30" s="9"/>
      <c r="N30" s="9"/>
    </row>
    <row r="31" spans="1:15" ht="36" x14ac:dyDescent="0.25">
      <c r="A31" s="76" t="s">
        <v>33</v>
      </c>
      <c r="B31" s="77">
        <v>3600000</v>
      </c>
      <c r="C31" s="77"/>
      <c r="D31" s="77">
        <v>300000</v>
      </c>
      <c r="E31" s="77">
        <v>600000</v>
      </c>
      <c r="F31" s="77">
        <v>0</v>
      </c>
      <c r="G31" s="77">
        <v>600000</v>
      </c>
      <c r="H31" s="77">
        <v>0</v>
      </c>
      <c r="I31" s="9"/>
      <c r="J31" s="9"/>
      <c r="K31" s="9"/>
      <c r="L31" s="9"/>
      <c r="M31" s="9"/>
      <c r="N31" s="9"/>
    </row>
    <row r="32" spans="1:15" ht="36" x14ac:dyDescent="0.25">
      <c r="A32" s="76" t="s">
        <v>34</v>
      </c>
      <c r="B32" s="78"/>
      <c r="C32" s="77">
        <f t="shared" ref="C32:C40" si="1">-C33</f>
        <v>0</v>
      </c>
      <c r="D32" s="77"/>
      <c r="E32" s="77">
        <v>0</v>
      </c>
      <c r="F32" s="77">
        <v>0</v>
      </c>
      <c r="G32" s="77"/>
      <c r="H32" s="77">
        <v>0</v>
      </c>
      <c r="I32" s="9"/>
      <c r="J32" s="9"/>
      <c r="K32" s="9"/>
      <c r="L32" s="9"/>
      <c r="M32" s="9"/>
      <c r="N32" s="9"/>
    </row>
    <row r="33" spans="1:18" ht="18" x14ac:dyDescent="0.25">
      <c r="A33" s="76" t="s">
        <v>35</v>
      </c>
      <c r="B33" s="77">
        <v>2365450</v>
      </c>
      <c r="C33" s="77">
        <f t="shared" si="1"/>
        <v>0</v>
      </c>
      <c r="D33" s="77"/>
      <c r="E33" s="77">
        <v>234785.05</v>
      </c>
      <c r="F33" s="77">
        <v>13216</v>
      </c>
      <c r="G33" s="77"/>
      <c r="H33" s="77">
        <v>33972.980000000003</v>
      </c>
      <c r="I33" s="9"/>
      <c r="J33" s="9"/>
      <c r="K33" s="9"/>
      <c r="L33" s="9"/>
      <c r="M33" s="9"/>
      <c r="N33" s="9"/>
    </row>
    <row r="34" spans="1:18" ht="18" x14ac:dyDescent="0.25">
      <c r="A34" s="74" t="s">
        <v>36</v>
      </c>
      <c r="B34" s="81">
        <v>1035056</v>
      </c>
      <c r="C34" s="77">
        <f t="shared" si="1"/>
        <v>0</v>
      </c>
      <c r="D34" s="77"/>
      <c r="E34" s="79">
        <v>0</v>
      </c>
      <c r="F34" s="79">
        <v>0</v>
      </c>
      <c r="G34" s="79">
        <v>0</v>
      </c>
      <c r="H34" s="79">
        <v>0</v>
      </c>
      <c r="I34" s="9"/>
      <c r="J34" s="9"/>
      <c r="K34" s="9"/>
      <c r="L34" s="9"/>
      <c r="M34" s="9"/>
      <c r="N34" s="9"/>
      <c r="O34" s="12"/>
      <c r="Q34" s="12"/>
      <c r="R34" s="14"/>
    </row>
    <row r="35" spans="1:18" ht="36" x14ac:dyDescent="0.25">
      <c r="A35" s="76" t="s">
        <v>37</v>
      </c>
      <c r="B35" s="82">
        <v>1035056</v>
      </c>
      <c r="C35" s="77">
        <f t="shared" si="1"/>
        <v>0</v>
      </c>
      <c r="D35" s="77"/>
      <c r="E35" s="77">
        <v>0</v>
      </c>
      <c r="F35" s="77">
        <v>0</v>
      </c>
      <c r="G35" s="77"/>
      <c r="H35" s="77">
        <v>0</v>
      </c>
      <c r="I35" s="9"/>
      <c r="J35" s="9"/>
      <c r="K35" s="9"/>
      <c r="L35" s="9"/>
      <c r="M35" s="9"/>
      <c r="N35" s="9"/>
    </row>
    <row r="36" spans="1:18" ht="36" x14ac:dyDescent="0.25">
      <c r="A36" s="76" t="s">
        <v>38</v>
      </c>
      <c r="B36" s="78"/>
      <c r="C36" s="77">
        <f t="shared" si="1"/>
        <v>0</v>
      </c>
      <c r="D36" s="77"/>
      <c r="E36" s="77">
        <v>0</v>
      </c>
      <c r="F36" s="77">
        <v>0</v>
      </c>
      <c r="G36" s="77"/>
      <c r="H36" s="77">
        <v>0</v>
      </c>
      <c r="I36" s="9"/>
      <c r="J36" s="9"/>
      <c r="K36" s="9"/>
      <c r="L36" s="9"/>
      <c r="M36" s="9"/>
      <c r="N36" s="9"/>
    </row>
    <row r="37" spans="1:18" ht="36" x14ac:dyDescent="0.25">
      <c r="A37" s="76" t="s">
        <v>39</v>
      </c>
      <c r="B37" s="78"/>
      <c r="C37" s="77">
        <f t="shared" si="1"/>
        <v>0</v>
      </c>
      <c r="D37" s="77"/>
      <c r="E37" s="77">
        <v>0</v>
      </c>
      <c r="F37" s="77">
        <v>0</v>
      </c>
      <c r="G37" s="77"/>
      <c r="H37" s="77">
        <v>0</v>
      </c>
      <c r="I37" s="9"/>
      <c r="J37" s="9"/>
      <c r="K37" s="9"/>
      <c r="L37" s="9"/>
      <c r="M37" s="9"/>
      <c r="N37" s="9"/>
    </row>
    <row r="38" spans="1:18" ht="36" x14ac:dyDescent="0.25">
      <c r="A38" s="76" t="s">
        <v>40</v>
      </c>
      <c r="B38" s="78"/>
      <c r="C38" s="77">
        <f t="shared" si="1"/>
        <v>0</v>
      </c>
      <c r="D38" s="77"/>
      <c r="E38" s="77">
        <v>0</v>
      </c>
      <c r="F38" s="77">
        <v>0</v>
      </c>
      <c r="G38" s="77"/>
      <c r="H38" s="77">
        <v>0</v>
      </c>
      <c r="I38" s="9"/>
      <c r="J38" s="9"/>
      <c r="K38" s="9"/>
      <c r="L38" s="9"/>
      <c r="M38" s="9"/>
      <c r="N38" s="9"/>
    </row>
    <row r="39" spans="1:18" ht="36" x14ac:dyDescent="0.25">
      <c r="A39" s="76" t="s">
        <v>41</v>
      </c>
      <c r="B39" s="78"/>
      <c r="C39" s="77">
        <f t="shared" si="1"/>
        <v>0</v>
      </c>
      <c r="D39" s="77"/>
      <c r="E39" s="77">
        <v>0</v>
      </c>
      <c r="F39" s="77">
        <v>0</v>
      </c>
      <c r="G39" s="77"/>
      <c r="H39" s="77">
        <v>0</v>
      </c>
      <c r="I39" s="9"/>
      <c r="J39" s="9"/>
      <c r="K39" s="9"/>
      <c r="L39" s="9"/>
      <c r="M39" s="9"/>
      <c r="N39" s="9"/>
    </row>
    <row r="40" spans="1:18" ht="18" x14ac:dyDescent="0.25">
      <c r="A40" s="76" t="s">
        <v>42</v>
      </c>
      <c r="B40" s="78"/>
      <c r="C40" s="77">
        <f t="shared" si="1"/>
        <v>0</v>
      </c>
      <c r="D40" s="77"/>
      <c r="E40" s="77">
        <v>0</v>
      </c>
      <c r="F40" s="77">
        <v>0</v>
      </c>
      <c r="G40" s="77"/>
      <c r="H40" s="77">
        <v>0</v>
      </c>
      <c r="I40" s="9"/>
      <c r="J40" s="9"/>
      <c r="K40" s="9"/>
      <c r="L40" s="9"/>
      <c r="M40" s="9"/>
      <c r="N40" s="9"/>
    </row>
    <row r="41" spans="1:18" ht="36" x14ac:dyDescent="0.25">
      <c r="A41" s="76" t="s">
        <v>43</v>
      </c>
      <c r="B41" s="78"/>
      <c r="C41" s="77">
        <v>0</v>
      </c>
      <c r="D41" s="77"/>
      <c r="E41" s="77">
        <v>0</v>
      </c>
      <c r="F41" s="77">
        <v>0</v>
      </c>
      <c r="G41" s="77"/>
      <c r="H41" s="77">
        <v>0</v>
      </c>
      <c r="I41" s="9"/>
      <c r="J41" s="9"/>
      <c r="K41" s="9"/>
      <c r="L41" s="9"/>
      <c r="M41" s="9"/>
      <c r="N41" s="9"/>
    </row>
    <row r="42" spans="1:18" ht="36" x14ac:dyDescent="0.25">
      <c r="A42" s="76" t="s">
        <v>44</v>
      </c>
      <c r="B42" s="78"/>
      <c r="C42" s="77">
        <v>0</v>
      </c>
      <c r="D42" s="77"/>
      <c r="E42" s="77">
        <v>0</v>
      </c>
      <c r="F42" s="77">
        <v>0</v>
      </c>
      <c r="G42" s="77"/>
      <c r="H42" s="77">
        <v>0</v>
      </c>
      <c r="I42" s="9"/>
      <c r="J42" s="9"/>
      <c r="K42" s="9"/>
      <c r="L42" s="9"/>
      <c r="M42" s="9"/>
      <c r="N42" s="9"/>
    </row>
    <row r="43" spans="1:18" ht="18" x14ac:dyDescent="0.25">
      <c r="A43" s="74" t="s">
        <v>45</v>
      </c>
      <c r="B43" s="75"/>
      <c r="C43" s="77">
        <f>C44+C45+C46-C47+C48+C49+C50</f>
        <v>0</v>
      </c>
      <c r="D43" s="77"/>
      <c r="E43" s="79">
        <v>0</v>
      </c>
      <c r="F43" s="79">
        <v>0</v>
      </c>
      <c r="G43" s="79">
        <v>0</v>
      </c>
      <c r="H43" s="79">
        <v>0</v>
      </c>
      <c r="I43" s="9"/>
      <c r="J43" s="9"/>
      <c r="K43" s="9"/>
      <c r="L43" s="9"/>
      <c r="M43" s="9"/>
      <c r="N43" s="9"/>
    </row>
    <row r="44" spans="1:18" ht="36" x14ac:dyDescent="0.25">
      <c r="A44" s="76" t="s">
        <v>46</v>
      </c>
      <c r="B44" s="78"/>
      <c r="C44" s="77">
        <v>0</v>
      </c>
      <c r="D44" s="77"/>
      <c r="E44" s="77">
        <v>0</v>
      </c>
      <c r="F44" s="77">
        <v>0</v>
      </c>
      <c r="G44" s="77"/>
      <c r="H44" s="77">
        <v>0</v>
      </c>
      <c r="I44" s="9"/>
      <c r="J44" s="9"/>
      <c r="K44" s="9"/>
      <c r="L44" s="9"/>
      <c r="M44" s="9"/>
      <c r="N44" s="9"/>
    </row>
    <row r="45" spans="1:18" ht="36" x14ac:dyDescent="0.25">
      <c r="A45" s="76" t="s">
        <v>47</v>
      </c>
      <c r="B45" s="77"/>
      <c r="C45" s="77">
        <v>0</v>
      </c>
      <c r="D45" s="77"/>
      <c r="E45" s="77">
        <v>0</v>
      </c>
      <c r="F45" s="77">
        <v>0</v>
      </c>
      <c r="G45" s="77"/>
      <c r="H45" s="77">
        <v>0</v>
      </c>
      <c r="I45" s="9"/>
      <c r="J45" s="9"/>
      <c r="K45" s="9"/>
      <c r="L45" s="9"/>
      <c r="M45" s="9"/>
      <c r="N45" s="9"/>
    </row>
    <row r="46" spans="1:18" ht="36" x14ac:dyDescent="0.25">
      <c r="A46" s="76" t="s">
        <v>48</v>
      </c>
      <c r="B46" s="78"/>
      <c r="C46" s="77">
        <v>0</v>
      </c>
      <c r="D46" s="77"/>
      <c r="E46" s="77">
        <v>0</v>
      </c>
      <c r="F46" s="77">
        <v>0</v>
      </c>
      <c r="G46" s="77"/>
      <c r="H46" s="77">
        <v>0</v>
      </c>
      <c r="I46" s="9"/>
      <c r="J46" s="9"/>
      <c r="K46" s="9"/>
      <c r="L46" s="9"/>
      <c r="M46" s="9"/>
      <c r="N46" s="9"/>
    </row>
    <row r="47" spans="1:18" ht="36.75" thickBot="1" x14ac:dyDescent="0.3">
      <c r="A47" s="83" t="s">
        <v>49</v>
      </c>
      <c r="B47" s="84"/>
      <c r="C47" s="85">
        <v>0</v>
      </c>
      <c r="D47" s="85"/>
      <c r="E47" s="85">
        <v>0</v>
      </c>
      <c r="F47" s="85">
        <v>0</v>
      </c>
      <c r="G47" s="85"/>
      <c r="H47" s="85">
        <v>0</v>
      </c>
      <c r="I47" s="15"/>
      <c r="J47" s="15"/>
      <c r="K47" s="15"/>
      <c r="L47" s="15"/>
      <c r="M47" s="15"/>
      <c r="N47" s="15"/>
    </row>
    <row r="48" spans="1:18" ht="36" x14ac:dyDescent="0.25">
      <c r="A48" s="86" t="s">
        <v>50</v>
      </c>
      <c r="B48" s="87"/>
      <c r="C48" s="88">
        <v>0</v>
      </c>
      <c r="D48" s="88"/>
      <c r="E48" s="88">
        <v>0</v>
      </c>
      <c r="F48" s="88">
        <v>0</v>
      </c>
      <c r="G48" s="88"/>
      <c r="H48" s="88">
        <v>0</v>
      </c>
      <c r="I48" s="18"/>
      <c r="J48" s="18"/>
      <c r="K48" s="18"/>
      <c r="L48" s="18"/>
      <c r="M48" s="18"/>
      <c r="N48" s="18"/>
    </row>
    <row r="49" spans="1:14" ht="36" x14ac:dyDescent="0.25">
      <c r="A49" s="76" t="s">
        <v>51</v>
      </c>
      <c r="B49" s="78"/>
      <c r="C49" s="77">
        <v>0</v>
      </c>
      <c r="D49" s="77"/>
      <c r="E49" s="77">
        <v>0</v>
      </c>
      <c r="F49" s="77">
        <v>0</v>
      </c>
      <c r="G49" s="77"/>
      <c r="H49" s="77">
        <v>0</v>
      </c>
      <c r="I49" s="9"/>
      <c r="J49" s="9"/>
      <c r="K49" s="9"/>
      <c r="L49" s="9"/>
      <c r="M49" s="9"/>
      <c r="N49" s="9"/>
    </row>
    <row r="50" spans="1:14" ht="36" x14ac:dyDescent="0.25">
      <c r="A50" s="76" t="s">
        <v>52</v>
      </c>
      <c r="B50" s="78"/>
      <c r="C50" s="77">
        <v>0</v>
      </c>
      <c r="D50" s="77"/>
      <c r="E50" s="77">
        <v>0</v>
      </c>
      <c r="F50" s="77">
        <v>0</v>
      </c>
      <c r="G50" s="77"/>
      <c r="H50" s="77">
        <v>0</v>
      </c>
      <c r="I50" s="9"/>
      <c r="J50" s="9"/>
      <c r="K50" s="9"/>
      <c r="L50" s="9"/>
      <c r="M50" s="9"/>
      <c r="N50" s="9"/>
    </row>
    <row r="51" spans="1:14" ht="18" x14ac:dyDescent="0.25">
      <c r="A51" s="74" t="s">
        <v>53</v>
      </c>
      <c r="B51" s="75">
        <v>1979052</v>
      </c>
      <c r="C51" s="77">
        <f>C52+C53+C54+C55+C56+C57+C58+C59+C60</f>
        <v>0</v>
      </c>
      <c r="D51" s="77"/>
      <c r="E51" s="79">
        <v>923114</v>
      </c>
      <c r="F51" s="89">
        <v>0</v>
      </c>
      <c r="G51" s="89">
        <v>0</v>
      </c>
      <c r="H51" s="89">
        <f>SUM(H52:H60)</f>
        <v>166934.6</v>
      </c>
      <c r="I51" s="9"/>
      <c r="J51" s="9"/>
      <c r="K51" s="9"/>
      <c r="L51" s="9"/>
      <c r="M51" s="9"/>
      <c r="N51" s="9"/>
    </row>
    <row r="52" spans="1:14" ht="18" x14ac:dyDescent="0.25">
      <c r="A52" s="76" t="s">
        <v>54</v>
      </c>
      <c r="B52" s="77">
        <v>529000</v>
      </c>
      <c r="C52" s="77">
        <v>0</v>
      </c>
      <c r="D52" s="77"/>
      <c r="E52" s="77">
        <v>788594</v>
      </c>
      <c r="F52" s="90">
        <v>0</v>
      </c>
      <c r="G52" s="77"/>
      <c r="H52" s="77">
        <v>70210</v>
      </c>
      <c r="I52" s="9"/>
      <c r="J52" s="9"/>
      <c r="K52" s="9"/>
      <c r="L52" s="9"/>
      <c r="M52" s="9"/>
      <c r="N52" s="9"/>
    </row>
    <row r="53" spans="1:14" ht="36" x14ac:dyDescent="0.25">
      <c r="A53" s="76" t="s">
        <v>55</v>
      </c>
      <c r="B53" s="77">
        <v>150000</v>
      </c>
      <c r="C53" s="77">
        <v>0</v>
      </c>
      <c r="D53" s="77"/>
      <c r="E53" s="77">
        <v>134520</v>
      </c>
      <c r="F53" s="90">
        <v>0</v>
      </c>
      <c r="G53" s="77"/>
      <c r="H53" s="77">
        <v>96724.6</v>
      </c>
      <c r="I53" s="9"/>
      <c r="J53" s="9"/>
      <c r="K53" s="9"/>
      <c r="L53" s="9"/>
      <c r="M53" s="9"/>
      <c r="N53" s="9"/>
    </row>
    <row r="54" spans="1:14" ht="36" x14ac:dyDescent="0.25">
      <c r="A54" s="76" t="s">
        <v>56</v>
      </c>
      <c r="B54" s="78"/>
      <c r="C54" s="77">
        <v>0</v>
      </c>
      <c r="D54" s="77"/>
      <c r="E54" s="77">
        <v>0</v>
      </c>
      <c r="F54" s="90">
        <v>0</v>
      </c>
      <c r="G54" s="77">
        <v>0</v>
      </c>
      <c r="H54" s="90">
        <v>0</v>
      </c>
      <c r="I54" s="9"/>
      <c r="J54" s="9"/>
      <c r="K54" s="9"/>
      <c r="L54" s="9"/>
      <c r="M54" s="9"/>
      <c r="N54" s="9"/>
    </row>
    <row r="55" spans="1:14" ht="36" x14ac:dyDescent="0.25">
      <c r="A55" s="76" t="s">
        <v>57</v>
      </c>
      <c r="B55" s="78">
        <v>20000</v>
      </c>
      <c r="C55" s="77">
        <v>0</v>
      </c>
      <c r="D55" s="77"/>
      <c r="E55" s="77">
        <v>0</v>
      </c>
      <c r="F55" s="90">
        <v>0</v>
      </c>
      <c r="G55" s="77">
        <v>0</v>
      </c>
      <c r="H55" s="90">
        <v>0</v>
      </c>
      <c r="I55" s="9"/>
      <c r="J55" s="9"/>
      <c r="K55" s="9"/>
      <c r="L55" s="9"/>
      <c r="M55" s="9"/>
      <c r="N55" s="9"/>
    </row>
    <row r="56" spans="1:14" ht="36" x14ac:dyDescent="0.25">
      <c r="A56" s="76" t="s">
        <v>58</v>
      </c>
      <c r="B56" s="77">
        <v>350000</v>
      </c>
      <c r="C56" s="77">
        <v>0</v>
      </c>
      <c r="D56" s="77"/>
      <c r="E56" s="77">
        <v>0</v>
      </c>
      <c r="F56" s="90">
        <v>0</v>
      </c>
      <c r="G56" s="77">
        <v>0</v>
      </c>
      <c r="H56" s="90">
        <v>0</v>
      </c>
      <c r="I56" s="9"/>
      <c r="J56" s="9"/>
      <c r="K56" s="9"/>
      <c r="L56" s="9"/>
      <c r="M56" s="9"/>
      <c r="N56" s="9"/>
    </row>
    <row r="57" spans="1:14" ht="18" x14ac:dyDescent="0.25">
      <c r="A57" s="76" t="s">
        <v>59</v>
      </c>
      <c r="B57" s="78">
        <v>106052</v>
      </c>
      <c r="C57" s="77">
        <v>0</v>
      </c>
      <c r="D57" s="77"/>
      <c r="E57" s="77">
        <v>0</v>
      </c>
      <c r="F57" s="90">
        <v>0</v>
      </c>
      <c r="G57" s="77">
        <v>0</v>
      </c>
      <c r="H57" s="90">
        <v>0</v>
      </c>
      <c r="I57" s="9"/>
      <c r="J57" s="9"/>
      <c r="K57" s="9"/>
      <c r="L57" s="9"/>
      <c r="M57" s="9"/>
      <c r="N57" s="9"/>
    </row>
    <row r="58" spans="1:14" ht="18" x14ac:dyDescent="0.25">
      <c r="A58" s="76" t="s">
        <v>60</v>
      </c>
      <c r="B58" s="78"/>
      <c r="C58" s="77">
        <v>0</v>
      </c>
      <c r="D58" s="77"/>
      <c r="E58" s="77">
        <v>0</v>
      </c>
      <c r="F58" s="90">
        <v>0</v>
      </c>
      <c r="G58" s="77">
        <v>0</v>
      </c>
      <c r="H58" s="90">
        <v>0</v>
      </c>
      <c r="I58" s="9"/>
      <c r="J58" s="9"/>
      <c r="K58" s="9"/>
      <c r="L58" s="9"/>
      <c r="M58" s="9"/>
      <c r="N58" s="9"/>
    </row>
    <row r="59" spans="1:14" ht="18" x14ac:dyDescent="0.25">
      <c r="A59" s="76" t="s">
        <v>61</v>
      </c>
      <c r="B59" s="78">
        <v>824000</v>
      </c>
      <c r="C59" s="77">
        <v>0</v>
      </c>
      <c r="D59" s="77"/>
      <c r="E59" s="77">
        <v>0</v>
      </c>
      <c r="F59" s="90">
        <v>0</v>
      </c>
      <c r="G59" s="77">
        <v>0</v>
      </c>
      <c r="H59" s="90">
        <v>0</v>
      </c>
      <c r="I59" s="9"/>
      <c r="J59" s="9"/>
      <c r="K59" s="9"/>
      <c r="L59" s="9"/>
      <c r="M59" s="9"/>
      <c r="N59" s="9"/>
    </row>
    <row r="60" spans="1:14" ht="36" x14ac:dyDescent="0.25">
      <c r="A60" s="76" t="s">
        <v>62</v>
      </c>
      <c r="B60" s="78"/>
      <c r="C60" s="77">
        <v>0</v>
      </c>
      <c r="D60" s="77"/>
      <c r="E60" s="77">
        <v>0</v>
      </c>
      <c r="F60" s="90">
        <v>0</v>
      </c>
      <c r="G60" s="77">
        <v>0</v>
      </c>
      <c r="H60" s="90">
        <v>0</v>
      </c>
      <c r="I60" s="9"/>
      <c r="J60" s="9"/>
      <c r="K60" s="9"/>
      <c r="L60" s="9"/>
      <c r="M60" s="9"/>
      <c r="N60" s="9"/>
    </row>
    <row r="61" spans="1:14" ht="18" x14ac:dyDescent="0.25">
      <c r="A61" s="74" t="s">
        <v>63</v>
      </c>
      <c r="B61" s="75"/>
      <c r="C61" s="77">
        <f>C62+C63+C64-C65</f>
        <v>0</v>
      </c>
      <c r="D61" s="77"/>
      <c r="E61" s="77">
        <v>0</v>
      </c>
      <c r="F61" s="90">
        <v>0</v>
      </c>
      <c r="G61" s="77">
        <v>0</v>
      </c>
      <c r="H61" s="90">
        <v>0</v>
      </c>
      <c r="I61" s="9"/>
      <c r="J61" s="9"/>
      <c r="K61" s="9"/>
      <c r="L61" s="9"/>
      <c r="M61" s="9"/>
      <c r="N61" s="9"/>
    </row>
    <row r="62" spans="1:14" ht="18" x14ac:dyDescent="0.25">
      <c r="A62" s="76" t="s">
        <v>64</v>
      </c>
      <c r="B62" s="78"/>
      <c r="C62" s="77">
        <v>0</v>
      </c>
      <c r="D62" s="77"/>
      <c r="E62" s="77">
        <v>0</v>
      </c>
      <c r="F62" s="90">
        <v>0</v>
      </c>
      <c r="G62" s="77">
        <v>0</v>
      </c>
      <c r="H62" s="90">
        <v>0</v>
      </c>
      <c r="I62" s="9"/>
      <c r="J62" s="9"/>
      <c r="K62" s="9"/>
      <c r="L62" s="9"/>
      <c r="M62" s="9"/>
      <c r="N62" s="9"/>
    </row>
    <row r="63" spans="1:14" ht="18" x14ac:dyDescent="0.25">
      <c r="A63" s="76" t="s">
        <v>65</v>
      </c>
      <c r="B63" s="78"/>
      <c r="C63" s="77">
        <v>0</v>
      </c>
      <c r="D63" s="77"/>
      <c r="E63" s="77">
        <v>0</v>
      </c>
      <c r="F63" s="90">
        <v>0</v>
      </c>
      <c r="G63" s="77">
        <v>0</v>
      </c>
      <c r="H63" s="90">
        <v>0</v>
      </c>
      <c r="I63" s="9"/>
      <c r="J63" s="9"/>
      <c r="K63" s="9"/>
      <c r="L63" s="9"/>
      <c r="M63" s="9"/>
      <c r="N63" s="9"/>
    </row>
    <row r="64" spans="1:14" ht="36" x14ac:dyDescent="0.25">
      <c r="A64" s="76" t="s">
        <v>66</v>
      </c>
      <c r="B64" s="78"/>
      <c r="C64" s="77">
        <v>0</v>
      </c>
      <c r="D64" s="77"/>
      <c r="E64" s="77">
        <v>0</v>
      </c>
      <c r="F64" s="90">
        <v>0</v>
      </c>
      <c r="G64" s="77">
        <v>0</v>
      </c>
      <c r="H64" s="90">
        <v>0</v>
      </c>
      <c r="I64" s="9"/>
      <c r="J64" s="9"/>
      <c r="K64" s="9"/>
      <c r="L64" s="9"/>
      <c r="M64" s="9"/>
      <c r="N64" s="9"/>
    </row>
    <row r="65" spans="1:14" ht="54" x14ac:dyDescent="0.25">
      <c r="A65" s="76" t="s">
        <v>67</v>
      </c>
      <c r="B65" s="78"/>
      <c r="C65" s="77">
        <v>0</v>
      </c>
      <c r="D65" s="77"/>
      <c r="E65" s="77">
        <v>0</v>
      </c>
      <c r="F65" s="90">
        <v>0</v>
      </c>
      <c r="G65" s="77">
        <v>0</v>
      </c>
      <c r="H65" s="90">
        <v>0</v>
      </c>
      <c r="I65" s="9"/>
      <c r="J65" s="9"/>
      <c r="K65" s="9"/>
      <c r="L65" s="9"/>
      <c r="M65" s="9"/>
      <c r="N65" s="9"/>
    </row>
    <row r="66" spans="1:14" ht="36" x14ac:dyDescent="0.25">
      <c r="A66" s="74" t="s">
        <v>68</v>
      </c>
      <c r="B66" s="75"/>
      <c r="C66" s="77">
        <f>C67+C68</f>
        <v>0</v>
      </c>
      <c r="D66" s="77"/>
      <c r="E66" s="77">
        <v>0</v>
      </c>
      <c r="F66" s="90">
        <v>0</v>
      </c>
      <c r="G66" s="77">
        <v>0</v>
      </c>
      <c r="H66" s="90">
        <v>0</v>
      </c>
      <c r="I66" s="9"/>
      <c r="J66" s="9"/>
      <c r="K66" s="9"/>
      <c r="L66" s="9"/>
      <c r="M66" s="9"/>
      <c r="N66" s="9"/>
    </row>
    <row r="67" spans="1:14" ht="18" x14ac:dyDescent="0.25">
      <c r="A67" s="76" t="s">
        <v>69</v>
      </c>
      <c r="B67" s="78"/>
      <c r="C67" s="77">
        <v>0</v>
      </c>
      <c r="D67" s="77"/>
      <c r="E67" s="77">
        <v>0</v>
      </c>
      <c r="F67" s="90">
        <v>0</v>
      </c>
      <c r="G67" s="77">
        <v>0</v>
      </c>
      <c r="H67" s="90">
        <v>0</v>
      </c>
      <c r="I67" s="9"/>
      <c r="J67" s="9"/>
      <c r="K67" s="9"/>
      <c r="L67" s="9"/>
      <c r="M67" s="9"/>
      <c r="N67" s="9"/>
    </row>
    <row r="68" spans="1:14" ht="36" x14ac:dyDescent="0.25">
      <c r="A68" s="76" t="s">
        <v>70</v>
      </c>
      <c r="B68" s="78"/>
      <c r="C68" s="77">
        <v>0</v>
      </c>
      <c r="D68" s="77"/>
      <c r="E68" s="77">
        <v>0</v>
      </c>
      <c r="F68" s="90">
        <v>0</v>
      </c>
      <c r="G68" s="77">
        <v>0</v>
      </c>
      <c r="H68" s="90">
        <v>0</v>
      </c>
      <c r="I68" s="9"/>
      <c r="J68" s="9"/>
      <c r="K68" s="9"/>
      <c r="L68" s="9"/>
      <c r="M68" s="9"/>
      <c r="N68" s="9"/>
    </row>
    <row r="69" spans="1:14" ht="18" x14ac:dyDescent="0.25">
      <c r="A69" s="74" t="s">
        <v>71</v>
      </c>
      <c r="B69" s="75"/>
      <c r="C69" s="77">
        <f>C70+C71+C72-C73</f>
        <v>0</v>
      </c>
      <c r="D69" s="77"/>
      <c r="E69" s="77">
        <v>0</v>
      </c>
      <c r="F69" s="90">
        <v>0</v>
      </c>
      <c r="G69" s="77">
        <v>0</v>
      </c>
      <c r="H69" s="90">
        <v>0</v>
      </c>
      <c r="I69" s="9"/>
      <c r="J69" s="9"/>
      <c r="K69" s="9"/>
      <c r="L69" s="9"/>
      <c r="M69" s="9"/>
      <c r="N69" s="9"/>
    </row>
    <row r="70" spans="1:14" ht="18" x14ac:dyDescent="0.25">
      <c r="A70" s="76" t="s">
        <v>72</v>
      </c>
      <c r="B70" s="78"/>
      <c r="C70" s="77">
        <v>0</v>
      </c>
      <c r="D70" s="77"/>
      <c r="E70" s="77">
        <v>0</v>
      </c>
      <c r="F70" s="90">
        <v>0</v>
      </c>
      <c r="G70" s="77">
        <v>0</v>
      </c>
      <c r="H70" s="90">
        <v>0</v>
      </c>
      <c r="I70" s="9"/>
      <c r="J70" s="9"/>
      <c r="K70" s="9"/>
      <c r="L70" s="9"/>
      <c r="M70" s="9"/>
      <c r="N70" s="9"/>
    </row>
    <row r="71" spans="1:14" ht="18" x14ac:dyDescent="0.25">
      <c r="A71" s="76" t="s">
        <v>73</v>
      </c>
      <c r="B71" s="78"/>
      <c r="C71" s="77">
        <v>0</v>
      </c>
      <c r="D71" s="77"/>
      <c r="E71" s="77">
        <v>0</v>
      </c>
      <c r="F71" s="90">
        <v>0</v>
      </c>
      <c r="G71" s="77">
        <v>0</v>
      </c>
      <c r="H71" s="90">
        <v>0</v>
      </c>
      <c r="I71" s="9"/>
      <c r="J71" s="9"/>
      <c r="K71" s="9"/>
      <c r="L71" s="9"/>
      <c r="M71" s="9"/>
      <c r="N71" s="9"/>
    </row>
    <row r="72" spans="1:14" ht="18" x14ac:dyDescent="0.25">
      <c r="A72" s="76" t="s">
        <v>74</v>
      </c>
      <c r="B72" s="78"/>
      <c r="C72" s="77">
        <v>0</v>
      </c>
      <c r="D72" s="77"/>
      <c r="E72" s="77">
        <v>0</v>
      </c>
      <c r="F72" s="90">
        <v>0</v>
      </c>
      <c r="G72" s="77">
        <v>0</v>
      </c>
      <c r="H72" s="90">
        <v>0</v>
      </c>
      <c r="I72" s="9"/>
      <c r="J72" s="9"/>
      <c r="K72" s="9"/>
      <c r="L72" s="9"/>
      <c r="M72" s="9"/>
      <c r="N72" s="9"/>
    </row>
    <row r="73" spans="1:14" ht="36" x14ac:dyDescent="0.25">
      <c r="A73" s="76" t="s">
        <v>75</v>
      </c>
      <c r="B73" s="78">
        <v>0</v>
      </c>
      <c r="C73" s="77">
        <v>0</v>
      </c>
      <c r="D73" s="77">
        <v>0</v>
      </c>
      <c r="E73" s="77">
        <v>0</v>
      </c>
      <c r="F73" s="90">
        <v>0</v>
      </c>
      <c r="G73" s="77">
        <v>0</v>
      </c>
      <c r="H73" s="90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8" x14ac:dyDescent="0.2">
      <c r="A74" s="91" t="s">
        <v>76</v>
      </c>
      <c r="B74" s="92">
        <f t="shared" ref="B74:L74" si="2">B8+B14+B24+B34+B43+B51+B61+B66+B69</f>
        <v>78543676</v>
      </c>
      <c r="C74" s="92">
        <f>C8+C14+C24+C34+C43+C51+C61+C66+C69</f>
        <v>3946077.34</v>
      </c>
      <c r="D74" s="92">
        <f>D8+D14+D24+D34+D43+D51+D61+D66+D69</f>
        <v>4279876.08</v>
      </c>
      <c r="E74" s="92">
        <f>E8+E14+E24+E34+E43+E51+E61+E66+E69</f>
        <v>6941725.2000000002</v>
      </c>
      <c r="F74" s="93">
        <f>F8+F14+F24+F34+F43+F51+F61+F66+F69</f>
        <v>4820992.7600000007</v>
      </c>
      <c r="G74" s="92">
        <f t="shared" si="2"/>
        <v>5384107.7300000004</v>
      </c>
      <c r="H74" s="92">
        <f t="shared" si="2"/>
        <v>5013726.37</v>
      </c>
      <c r="I74" s="20">
        <f t="shared" si="2"/>
        <v>0</v>
      </c>
      <c r="J74" s="20">
        <f t="shared" si="2"/>
        <v>0</v>
      </c>
      <c r="K74" s="20">
        <f t="shared" si="2"/>
        <v>0</v>
      </c>
      <c r="L74" s="20">
        <f t="shared" si="2"/>
        <v>0</v>
      </c>
      <c r="M74" s="20"/>
      <c r="N74" s="20"/>
    </row>
    <row r="75" spans="1:14" ht="18" x14ac:dyDescent="0.25">
      <c r="A75" s="94" t="s">
        <v>77</v>
      </c>
      <c r="B75" s="95">
        <f t="shared" ref="B75:F75" si="3">B76+B79+B82</f>
        <v>0</v>
      </c>
      <c r="C75" s="95">
        <f t="shared" si="3"/>
        <v>0</v>
      </c>
      <c r="D75" s="95">
        <f t="shared" si="3"/>
        <v>0</v>
      </c>
      <c r="E75" s="95">
        <f t="shared" si="3"/>
        <v>0</v>
      </c>
      <c r="F75" s="96">
        <f t="shared" si="3"/>
        <v>0</v>
      </c>
      <c r="G75" s="95">
        <f t="shared" ref="G75:H75" si="4">G76+G79+G82</f>
        <v>0</v>
      </c>
      <c r="H75" s="96">
        <f t="shared" si="4"/>
        <v>0</v>
      </c>
      <c r="I75" s="22">
        <f t="shared" ref="I75:J75" si="5">I76+I79+I82</f>
        <v>0</v>
      </c>
      <c r="J75" s="22">
        <f t="shared" si="5"/>
        <v>0</v>
      </c>
      <c r="K75" s="22"/>
      <c r="L75" s="22"/>
      <c r="M75" s="22"/>
      <c r="N75" s="22"/>
    </row>
    <row r="76" spans="1:14" ht="18" x14ac:dyDescent="0.2">
      <c r="A76" s="74" t="s">
        <v>78</v>
      </c>
      <c r="B76" s="78">
        <f t="shared" ref="B76:F76" si="6">B77+B78</f>
        <v>0</v>
      </c>
      <c r="C76" s="78">
        <f t="shared" si="6"/>
        <v>0</v>
      </c>
      <c r="D76" s="78">
        <f t="shared" si="6"/>
        <v>0</v>
      </c>
      <c r="E76" s="78">
        <f t="shared" si="6"/>
        <v>0</v>
      </c>
      <c r="F76" s="97">
        <f t="shared" si="6"/>
        <v>0</v>
      </c>
      <c r="G76" s="78">
        <f t="shared" ref="G76:H76" si="7">G77+G78</f>
        <v>0</v>
      </c>
      <c r="H76" s="97">
        <f t="shared" si="7"/>
        <v>0</v>
      </c>
      <c r="I76" s="10">
        <f t="shared" ref="I76:J76" si="8">I77+I78</f>
        <v>0</v>
      </c>
      <c r="J76" s="10">
        <f t="shared" si="8"/>
        <v>0</v>
      </c>
      <c r="K76" s="10"/>
      <c r="L76" s="10"/>
      <c r="M76" s="10"/>
      <c r="N76" s="10"/>
    </row>
    <row r="77" spans="1:14" ht="36" x14ac:dyDescent="0.25">
      <c r="A77" s="98" t="s">
        <v>79</v>
      </c>
      <c r="B77" s="77">
        <v>0</v>
      </c>
      <c r="C77" s="77">
        <v>0</v>
      </c>
      <c r="D77" s="77">
        <v>0</v>
      </c>
      <c r="E77" s="77">
        <v>0</v>
      </c>
      <c r="F77" s="90">
        <v>0</v>
      </c>
      <c r="G77" s="77">
        <v>0</v>
      </c>
      <c r="H77" s="90">
        <v>0</v>
      </c>
      <c r="I77" s="9">
        <v>0</v>
      </c>
      <c r="J77" s="9">
        <v>0</v>
      </c>
      <c r="K77" s="9"/>
      <c r="L77" s="9"/>
      <c r="M77" s="9"/>
      <c r="N77" s="9"/>
    </row>
    <row r="78" spans="1:14" ht="36" x14ac:dyDescent="0.25">
      <c r="A78" s="98" t="s">
        <v>80</v>
      </c>
      <c r="B78" s="77">
        <v>0</v>
      </c>
      <c r="C78" s="77">
        <v>0</v>
      </c>
      <c r="D78" s="77">
        <v>0</v>
      </c>
      <c r="E78" s="77">
        <v>0</v>
      </c>
      <c r="F78" s="90">
        <v>0</v>
      </c>
      <c r="G78" s="77">
        <v>0</v>
      </c>
      <c r="H78" s="90">
        <v>0</v>
      </c>
      <c r="I78" s="9">
        <v>0</v>
      </c>
      <c r="J78" s="9">
        <v>0</v>
      </c>
      <c r="K78" s="9"/>
      <c r="L78" s="9"/>
      <c r="M78" s="9"/>
      <c r="N78" s="9"/>
    </row>
    <row r="79" spans="1:14" ht="18" x14ac:dyDescent="0.2">
      <c r="A79" s="74" t="s">
        <v>81</v>
      </c>
      <c r="B79" s="78">
        <f>B80+B81</f>
        <v>0</v>
      </c>
      <c r="C79" s="78">
        <f t="shared" ref="C79:F79" si="9">C80+C81</f>
        <v>0</v>
      </c>
      <c r="D79" s="78">
        <f t="shared" si="9"/>
        <v>0</v>
      </c>
      <c r="E79" s="78">
        <f t="shared" si="9"/>
        <v>0</v>
      </c>
      <c r="F79" s="97">
        <f t="shared" si="9"/>
        <v>0</v>
      </c>
      <c r="G79" s="78">
        <f t="shared" ref="G79:H79" si="10">G80+G81</f>
        <v>0</v>
      </c>
      <c r="H79" s="97">
        <f t="shared" si="10"/>
        <v>0</v>
      </c>
      <c r="I79" s="10">
        <f t="shared" ref="I79:J79" si="11">I80+I81</f>
        <v>0</v>
      </c>
      <c r="J79" s="10">
        <f t="shared" si="11"/>
        <v>0</v>
      </c>
      <c r="K79" s="10"/>
      <c r="L79" s="10"/>
      <c r="M79" s="10"/>
      <c r="N79" s="10"/>
    </row>
    <row r="80" spans="1:14" ht="18" x14ac:dyDescent="0.2">
      <c r="A80" s="98" t="s">
        <v>82</v>
      </c>
      <c r="B80" s="78">
        <v>0</v>
      </c>
      <c r="C80" s="78">
        <v>0</v>
      </c>
      <c r="D80" s="78">
        <v>0</v>
      </c>
      <c r="E80" s="78">
        <v>0</v>
      </c>
      <c r="F80" s="97">
        <v>0</v>
      </c>
      <c r="G80" s="78">
        <v>0</v>
      </c>
      <c r="H80" s="97">
        <v>0</v>
      </c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6" x14ac:dyDescent="0.2">
      <c r="A81" s="98" t="s">
        <v>83</v>
      </c>
      <c r="B81" s="78">
        <v>0</v>
      </c>
      <c r="C81" s="78">
        <v>0</v>
      </c>
      <c r="D81" s="78">
        <v>0</v>
      </c>
      <c r="E81" s="78">
        <v>0</v>
      </c>
      <c r="F81" s="97">
        <v>0</v>
      </c>
      <c r="G81" s="78">
        <v>0</v>
      </c>
      <c r="H81" s="97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8" x14ac:dyDescent="0.2">
      <c r="A82" s="74" t="s">
        <v>84</v>
      </c>
      <c r="B82" s="78">
        <f t="shared" ref="B82:N82" si="12">B83</f>
        <v>0</v>
      </c>
      <c r="C82" s="78">
        <f t="shared" si="12"/>
        <v>0</v>
      </c>
      <c r="D82" s="78">
        <f t="shared" si="12"/>
        <v>0</v>
      </c>
      <c r="E82" s="78">
        <f t="shared" si="12"/>
        <v>0</v>
      </c>
      <c r="F82" s="97">
        <f t="shared" si="12"/>
        <v>0</v>
      </c>
      <c r="G82" s="78">
        <f t="shared" si="12"/>
        <v>0</v>
      </c>
      <c r="H82" s="97">
        <f t="shared" si="12"/>
        <v>0</v>
      </c>
      <c r="I82" s="10">
        <f t="shared" si="12"/>
        <v>0</v>
      </c>
      <c r="J82" s="10">
        <f t="shared" si="12"/>
        <v>0</v>
      </c>
      <c r="K82" s="10">
        <f t="shared" si="12"/>
        <v>0</v>
      </c>
      <c r="L82" s="10">
        <f t="shared" si="12"/>
        <v>0</v>
      </c>
      <c r="M82" s="10">
        <f t="shared" si="12"/>
        <v>0</v>
      </c>
      <c r="N82" s="10">
        <f t="shared" si="12"/>
        <v>0</v>
      </c>
    </row>
    <row r="83" spans="1:15" ht="18" x14ac:dyDescent="0.2">
      <c r="A83" s="98" t="s">
        <v>85</v>
      </c>
      <c r="B83" s="78">
        <v>0</v>
      </c>
      <c r="C83" s="78">
        <v>0</v>
      </c>
      <c r="D83" s="78">
        <v>0</v>
      </c>
      <c r="E83" s="78">
        <v>0</v>
      </c>
      <c r="F83" s="97">
        <v>0</v>
      </c>
      <c r="G83" s="78">
        <v>0</v>
      </c>
      <c r="H83" s="97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99" t="s">
        <v>86</v>
      </c>
      <c r="B84" s="100">
        <f t="shared" ref="B84:F84" si="13">B76+B79+B82</f>
        <v>0</v>
      </c>
      <c r="C84" s="100">
        <f t="shared" si="13"/>
        <v>0</v>
      </c>
      <c r="D84" s="100">
        <f t="shared" si="13"/>
        <v>0</v>
      </c>
      <c r="E84" s="100">
        <f t="shared" si="13"/>
        <v>0</v>
      </c>
      <c r="F84" s="101">
        <f t="shared" si="13"/>
        <v>0</v>
      </c>
      <c r="G84" s="100">
        <f t="shared" ref="G84:H84" si="14">G76+G79+G82</f>
        <v>0</v>
      </c>
      <c r="H84" s="101">
        <f t="shared" si="14"/>
        <v>0</v>
      </c>
      <c r="I84" s="25">
        <f t="shared" ref="I84:N84" si="15">I76+I79+I82</f>
        <v>0</v>
      </c>
      <c r="J84" s="25">
        <f t="shared" si="15"/>
        <v>0</v>
      </c>
      <c r="K84" s="25">
        <f t="shared" si="15"/>
        <v>0</v>
      </c>
      <c r="L84" s="25">
        <f t="shared" si="15"/>
        <v>0</v>
      </c>
      <c r="M84" s="25">
        <f t="shared" si="15"/>
        <v>0</v>
      </c>
      <c r="N84" s="25">
        <f t="shared" si="15"/>
        <v>0</v>
      </c>
    </row>
    <row r="85" spans="1:15" ht="26.25" customHeight="1" thickBot="1" x14ac:dyDescent="0.25">
      <c r="A85" s="26" t="s">
        <v>87</v>
      </c>
      <c r="B85" s="102">
        <f>B74+B84</f>
        <v>78543676</v>
      </c>
      <c r="C85" s="102">
        <f>C74+C84</f>
        <v>3946077.34</v>
      </c>
      <c r="D85" s="102">
        <f>D74+D84</f>
        <v>4279876.08</v>
      </c>
      <c r="E85" s="102">
        <f>E74+E84</f>
        <v>6941725.2000000002</v>
      </c>
      <c r="F85" s="103">
        <f t="shared" ref="F85:N85" si="16">F74+F84</f>
        <v>4820992.7600000007</v>
      </c>
      <c r="G85" s="102">
        <f t="shared" si="16"/>
        <v>5384107.7300000004</v>
      </c>
      <c r="H85" s="102">
        <f t="shared" si="16"/>
        <v>5013726.37</v>
      </c>
      <c r="I85" s="27">
        <f t="shared" si="16"/>
        <v>0</v>
      </c>
      <c r="J85" s="27">
        <f t="shared" si="16"/>
        <v>0</v>
      </c>
      <c r="K85" s="27">
        <f t="shared" si="16"/>
        <v>0</v>
      </c>
      <c r="L85" s="27">
        <f t="shared" si="16"/>
        <v>0</v>
      </c>
      <c r="M85" s="27">
        <f t="shared" si="16"/>
        <v>0</v>
      </c>
      <c r="N85" s="27">
        <f t="shared" si="16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1.75" customHeight="1" x14ac:dyDescent="0.2">
      <c r="A94" s="49" t="s">
        <v>103</v>
      </c>
      <c r="B94" s="39"/>
      <c r="D94" s="55" t="s">
        <v>102</v>
      </c>
      <c r="E94" s="39"/>
      <c r="F94" s="49" t="s">
        <v>96</v>
      </c>
      <c r="G94" s="50"/>
      <c r="H94" s="49"/>
      <c r="J94" s="39"/>
      <c r="K94" s="39"/>
      <c r="L94" s="39"/>
      <c r="M94" s="39"/>
      <c r="N94" s="39"/>
    </row>
    <row r="95" spans="1:15" ht="21.75" customHeight="1" x14ac:dyDescent="0.2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5" ht="21.75" customHeight="1" x14ac:dyDescent="0.2">
      <c r="A96" s="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ht="21.75" customHeight="1" x14ac:dyDescent="0.25">
      <c r="A97" s="68" t="s">
        <v>105</v>
      </c>
      <c r="B97" s="54" t="s">
        <v>107</v>
      </c>
      <c r="C97" s="132" t="s">
        <v>112</v>
      </c>
      <c r="D97" s="132"/>
      <c r="E97" s="132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4.25" customHeight="1" x14ac:dyDescent="0.2">
      <c r="A98" s="67" t="s">
        <v>108</v>
      </c>
      <c r="B98" s="130" t="s">
        <v>106</v>
      </c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spans="1:14" ht="21.75" customHeight="1" x14ac:dyDescent="0.2">
      <c r="A99" s="4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21.75" customHeight="1" x14ac:dyDescent="0.2">
      <c r="A100" s="4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21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4" ht="21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6">
    <mergeCell ref="B98:N98"/>
    <mergeCell ref="A1:N1"/>
    <mergeCell ref="A2:N2"/>
    <mergeCell ref="A3:N3"/>
    <mergeCell ref="A4:N4"/>
    <mergeCell ref="C97:E97"/>
  </mergeCells>
  <printOptions horizontalCentered="1" verticalCentered="1"/>
  <pageMargins left="0.25" right="0.25" top="0.75" bottom="0.75" header="0.3" footer="0.3"/>
  <pageSetup paperSize="5" scale="25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7D0F-936D-4851-A20E-88E3DB9AD392}">
  <sheetPr>
    <pageSetUpPr fitToPage="1"/>
  </sheetPr>
  <dimension ref="A1:R398"/>
  <sheetViews>
    <sheetView view="pageBreakPreview" topLeftCell="A4" zoomScaleNormal="71" zoomScaleSheetLayoutView="100" workbookViewId="0">
      <pane xSplit="1" topLeftCell="B1" activePane="topRight" state="frozen"/>
      <selection activeCell="A4" sqref="A4"/>
      <selection pane="topRight" activeCell="A13" sqref="A13"/>
    </sheetView>
  </sheetViews>
  <sheetFormatPr baseColWidth="10" defaultColWidth="9.140625" defaultRowHeight="12.75" x14ac:dyDescent="0.2"/>
  <cols>
    <col min="1" max="1" width="61.140625" customWidth="1"/>
    <col min="2" max="2" width="25.28515625" customWidth="1"/>
    <col min="3" max="3" width="19.85546875" customWidth="1"/>
    <col min="4" max="4" width="16.85546875" customWidth="1"/>
    <col min="5" max="6" width="16.85546875" bestFit="1" customWidth="1"/>
    <col min="7" max="7" width="21.7109375" customWidth="1"/>
    <col min="8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54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62.25" customHeight="1" x14ac:dyDescent="0.4">
      <c r="A2" s="127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5" ht="27" customHeight="1" x14ac:dyDescent="0.3">
      <c r="A3" s="128" t="s">
        <v>111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ht="25.5" customHeight="1" x14ac:dyDescent="0.2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5" ht="24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3.75" thickBot="1" x14ac:dyDescent="0.25">
      <c r="A6" s="2" t="s">
        <v>1</v>
      </c>
      <c r="B6" s="3" t="s">
        <v>101</v>
      </c>
      <c r="C6" s="3" t="s">
        <v>2</v>
      </c>
      <c r="D6" s="3" t="s">
        <v>3</v>
      </c>
      <c r="E6" s="3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94</v>
      </c>
      <c r="K6" s="4" t="s">
        <v>95</v>
      </c>
      <c r="L6" s="4" t="s">
        <v>97</v>
      </c>
      <c r="M6" s="4" t="s">
        <v>99</v>
      </c>
      <c r="N6" s="4" t="s">
        <v>104</v>
      </c>
    </row>
    <row r="7" spans="1:15" ht="16.5" x14ac:dyDescent="0.2">
      <c r="A7" s="5" t="s">
        <v>9</v>
      </c>
      <c r="B7" s="6">
        <v>78543676</v>
      </c>
      <c r="C7" s="6">
        <v>3946077.34</v>
      </c>
      <c r="D7" s="6">
        <v>4279876.08</v>
      </c>
      <c r="E7" s="6">
        <v>6941725.2000000002</v>
      </c>
      <c r="F7" s="6">
        <v>4820992.76</v>
      </c>
      <c r="G7" s="6">
        <f>SUM(G24+G14+G8)</f>
        <v>5384107.7300000004</v>
      </c>
      <c r="H7" s="6"/>
      <c r="I7" s="6"/>
      <c r="J7" s="6"/>
      <c r="K7" s="6"/>
      <c r="L7" s="6"/>
      <c r="M7" s="6"/>
      <c r="N7" s="6"/>
    </row>
    <row r="8" spans="1:15" ht="16.5" x14ac:dyDescent="0.2">
      <c r="A8" s="7" t="s">
        <v>10</v>
      </c>
      <c r="B8" s="6">
        <v>61365141</v>
      </c>
      <c r="C8" s="6">
        <v>3839761.61</v>
      </c>
      <c r="D8" s="6">
        <v>3838535.18</v>
      </c>
      <c r="E8" s="6">
        <v>4918458.9000000004</v>
      </c>
      <c r="F8" s="6">
        <f>SUM(F9:F13)</f>
        <v>4610310.9000000004</v>
      </c>
      <c r="G8" s="6">
        <f>SUM(G9:G13)</f>
        <v>4372515</v>
      </c>
      <c r="H8" s="6"/>
      <c r="I8" s="6"/>
      <c r="J8" s="6"/>
      <c r="K8" s="6"/>
      <c r="L8" s="6"/>
      <c r="M8" s="6"/>
      <c r="N8" s="6"/>
    </row>
    <row r="9" spans="1:15" ht="16.5" x14ac:dyDescent="0.25">
      <c r="A9" s="8" t="s">
        <v>11</v>
      </c>
      <c r="B9" s="9">
        <v>52393625</v>
      </c>
      <c r="C9" s="9">
        <v>3243250</v>
      </c>
      <c r="D9" s="9">
        <v>3067916.67</v>
      </c>
      <c r="E9" s="9">
        <v>4128063.56</v>
      </c>
      <c r="F9" s="9">
        <v>3890328.9</v>
      </c>
      <c r="G9" s="9">
        <v>3597250</v>
      </c>
      <c r="H9" s="9"/>
      <c r="I9" s="9"/>
      <c r="J9" s="9"/>
      <c r="K9" s="9"/>
      <c r="L9" s="9"/>
      <c r="M9" s="9"/>
      <c r="N9" s="9"/>
    </row>
    <row r="10" spans="1:15" ht="16.5" x14ac:dyDescent="0.25">
      <c r="A10" s="8" t="s">
        <v>12</v>
      </c>
      <c r="B10" s="9">
        <v>3450000</v>
      </c>
      <c r="C10" s="9">
        <v>115000</v>
      </c>
      <c r="D10" s="9">
        <v>315000</v>
      </c>
      <c r="E10" s="9">
        <v>215000</v>
      </c>
      <c r="F10" s="9">
        <v>226000</v>
      </c>
      <c r="G10" s="9">
        <v>240000</v>
      </c>
      <c r="H10" s="9"/>
      <c r="I10" s="9"/>
      <c r="J10" s="9"/>
      <c r="K10" s="9"/>
      <c r="L10" s="9"/>
      <c r="M10" s="9"/>
      <c r="N10" s="9"/>
    </row>
    <row r="11" spans="1:15" ht="16.5" x14ac:dyDescent="0.25">
      <c r="A11" s="8" t="s">
        <v>13</v>
      </c>
      <c r="B11" s="10"/>
      <c r="C11" s="9">
        <v>0</v>
      </c>
      <c r="D11" s="9">
        <v>0</v>
      </c>
      <c r="E11" s="9">
        <v>0</v>
      </c>
      <c r="F11" s="9">
        <v>0</v>
      </c>
      <c r="G11" s="9"/>
      <c r="H11" s="9"/>
      <c r="I11" s="9"/>
      <c r="J11" s="9"/>
      <c r="K11" s="9"/>
      <c r="L11" s="9"/>
      <c r="M11" s="9"/>
      <c r="N11" s="9"/>
    </row>
    <row r="12" spans="1:15" ht="16.5" x14ac:dyDescent="0.25">
      <c r="A12" s="8" t="s">
        <v>14</v>
      </c>
      <c r="B12" s="10"/>
      <c r="C12" s="9">
        <v>0</v>
      </c>
      <c r="D12" s="9">
        <v>0</v>
      </c>
      <c r="E12" s="9">
        <v>0</v>
      </c>
      <c r="F12" s="9">
        <v>0</v>
      </c>
      <c r="G12" s="9"/>
      <c r="H12" s="9"/>
      <c r="I12" s="9"/>
      <c r="J12" s="9"/>
      <c r="K12" s="9"/>
      <c r="L12" s="9"/>
      <c r="M12" s="9"/>
      <c r="N12" s="9"/>
    </row>
    <row r="13" spans="1:15" ht="33" x14ac:dyDescent="0.25">
      <c r="A13" s="8" t="s">
        <v>15</v>
      </c>
      <c r="B13" s="9">
        <v>5521516</v>
      </c>
      <c r="C13" s="9">
        <v>481511.61</v>
      </c>
      <c r="D13" s="9">
        <v>455618.51</v>
      </c>
      <c r="E13" s="9">
        <v>575395.34</v>
      </c>
      <c r="F13" s="9">
        <v>493982</v>
      </c>
      <c r="G13" s="9">
        <v>535265</v>
      </c>
      <c r="H13" s="9"/>
      <c r="I13" s="9"/>
      <c r="J13" s="9"/>
      <c r="K13" s="9"/>
      <c r="L13" s="9"/>
      <c r="M13" s="9"/>
      <c r="N13" s="9"/>
    </row>
    <row r="14" spans="1:15" ht="16.5" x14ac:dyDescent="0.25">
      <c r="A14" s="7" t="s">
        <v>16</v>
      </c>
      <c r="B14" s="6">
        <f t="shared" ref="B14:G14" si="0">SUM(B15:B23)</f>
        <v>6234442</v>
      </c>
      <c r="C14" s="6">
        <f t="shared" si="0"/>
        <v>106315.73</v>
      </c>
      <c r="D14" s="6">
        <f t="shared" si="0"/>
        <v>141340.9</v>
      </c>
      <c r="E14" s="6">
        <f t="shared" si="0"/>
        <v>203792.51</v>
      </c>
      <c r="F14" s="11">
        <f t="shared" si="0"/>
        <v>153515.57999999999</v>
      </c>
      <c r="G14" s="11">
        <f t="shared" si="0"/>
        <v>394246.73</v>
      </c>
      <c r="H14" s="11"/>
      <c r="I14" s="11"/>
      <c r="J14" s="11"/>
      <c r="K14" s="11"/>
      <c r="L14" s="11"/>
      <c r="M14" s="11"/>
      <c r="N14" s="11"/>
      <c r="O14" s="12"/>
    </row>
    <row r="15" spans="1:15" ht="16.5" x14ac:dyDescent="0.25">
      <c r="A15" s="8" t="s">
        <v>17</v>
      </c>
      <c r="B15" s="9">
        <v>1839000</v>
      </c>
      <c r="C15" s="9">
        <v>106315.73</v>
      </c>
      <c r="D15" s="9">
        <v>141340.9</v>
      </c>
      <c r="E15" s="9">
        <v>145142.51</v>
      </c>
      <c r="F15" s="9">
        <v>146015.57999999999</v>
      </c>
      <c r="G15" s="9">
        <v>112548.43</v>
      </c>
      <c r="H15" s="9"/>
      <c r="I15" s="9"/>
      <c r="J15" s="9"/>
      <c r="K15" s="9"/>
      <c r="L15" s="9"/>
      <c r="M15" s="9"/>
      <c r="N15" s="9"/>
    </row>
    <row r="16" spans="1:15" ht="33" x14ac:dyDescent="0.25">
      <c r="A16" s="8" t="s">
        <v>18</v>
      </c>
      <c r="B16" s="9">
        <v>680442</v>
      </c>
      <c r="C16" s="9">
        <v>0</v>
      </c>
      <c r="D16" s="9">
        <v>0</v>
      </c>
      <c r="E16" s="9">
        <v>0</v>
      </c>
      <c r="F16" s="9">
        <v>7500</v>
      </c>
      <c r="G16" s="9">
        <v>152998.79999999999</v>
      </c>
      <c r="H16" s="9"/>
      <c r="I16" s="9"/>
      <c r="J16" s="9"/>
      <c r="K16" s="9"/>
      <c r="L16" s="9"/>
      <c r="M16" s="9"/>
      <c r="N16" s="9"/>
    </row>
    <row r="17" spans="1:15" ht="16.5" x14ac:dyDescent="0.25">
      <c r="A17" s="8" t="s">
        <v>19</v>
      </c>
      <c r="B17" s="9">
        <v>1000000</v>
      </c>
      <c r="C17" s="9">
        <v>0</v>
      </c>
      <c r="D17" s="9">
        <v>0</v>
      </c>
      <c r="E17" s="9">
        <v>58650</v>
      </c>
      <c r="F17" s="9">
        <v>0</v>
      </c>
      <c r="G17" s="9"/>
      <c r="H17" s="9"/>
      <c r="I17" s="9"/>
      <c r="J17" s="9"/>
      <c r="K17" s="9"/>
      <c r="L17" s="9"/>
      <c r="M17" s="9"/>
      <c r="N17" s="9"/>
    </row>
    <row r="18" spans="1:15" ht="16.5" x14ac:dyDescent="0.25">
      <c r="A18" s="8" t="s">
        <v>20</v>
      </c>
      <c r="B18" s="13">
        <v>15000</v>
      </c>
      <c r="C18" s="9">
        <v>0</v>
      </c>
      <c r="D18" s="9">
        <v>0</v>
      </c>
      <c r="E18" s="9">
        <v>0</v>
      </c>
      <c r="F18" s="9">
        <v>0</v>
      </c>
      <c r="G18" s="9"/>
      <c r="H18" s="9"/>
      <c r="I18" s="9"/>
      <c r="J18" s="9"/>
      <c r="K18" s="9"/>
      <c r="L18" s="9"/>
      <c r="M18" s="9"/>
      <c r="N18" s="9"/>
    </row>
    <row r="19" spans="1:15" ht="16.5" x14ac:dyDescent="0.25">
      <c r="A19" s="8" t="s">
        <v>21</v>
      </c>
      <c r="B19" s="10">
        <v>400000</v>
      </c>
      <c r="C19" s="9">
        <v>0</v>
      </c>
      <c r="D19" s="9">
        <v>0</v>
      </c>
      <c r="E19" s="9">
        <v>0</v>
      </c>
      <c r="F19" s="9">
        <v>0</v>
      </c>
      <c r="G19" s="9">
        <v>11564</v>
      </c>
      <c r="H19" s="9"/>
      <c r="I19" s="9"/>
      <c r="J19" s="9"/>
      <c r="K19" s="9"/>
      <c r="L19" s="9"/>
      <c r="M19" s="9"/>
      <c r="N19" s="9"/>
    </row>
    <row r="20" spans="1:15" ht="16.5" x14ac:dyDescent="0.25">
      <c r="A20" s="8" t="s">
        <v>22</v>
      </c>
      <c r="B20" s="13">
        <v>350000</v>
      </c>
      <c r="C20" s="9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9"/>
    </row>
    <row r="21" spans="1:15" ht="49.5" x14ac:dyDescent="0.25">
      <c r="A21" s="8" t="s">
        <v>23</v>
      </c>
      <c r="B21" s="9">
        <v>550000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/>
      <c r="I21" s="9"/>
      <c r="J21" s="9"/>
      <c r="K21" s="9"/>
      <c r="L21" s="9"/>
      <c r="M21" s="9"/>
      <c r="N21" s="9"/>
    </row>
    <row r="22" spans="1:15" ht="33" x14ac:dyDescent="0.25">
      <c r="A22" s="8" t="s">
        <v>24</v>
      </c>
      <c r="B22" s="9">
        <v>1300000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/>
      <c r="I22" s="9"/>
      <c r="J22" s="9"/>
      <c r="K22" s="9"/>
      <c r="L22" s="9"/>
      <c r="M22" s="9"/>
      <c r="N22" s="9"/>
    </row>
    <row r="23" spans="1:15" ht="16.5" x14ac:dyDescent="0.25">
      <c r="A23" s="8" t="s">
        <v>25</v>
      </c>
      <c r="B23" s="10">
        <v>100000</v>
      </c>
      <c r="C23" s="9">
        <v>0</v>
      </c>
      <c r="D23" s="9">
        <v>0</v>
      </c>
      <c r="E23" s="9"/>
      <c r="F23" s="9">
        <v>0</v>
      </c>
      <c r="G23" s="9">
        <v>117135.5</v>
      </c>
      <c r="H23" s="9"/>
      <c r="I23" s="9"/>
      <c r="J23" s="9"/>
      <c r="K23" s="9"/>
      <c r="L23" s="9"/>
      <c r="M23" s="9"/>
      <c r="N23" s="9"/>
    </row>
    <row r="24" spans="1:15" ht="16.5" x14ac:dyDescent="0.25">
      <c r="A24" s="7" t="s">
        <v>26</v>
      </c>
      <c r="B24" s="6">
        <v>7929985</v>
      </c>
      <c r="C24" s="11">
        <v>0</v>
      </c>
      <c r="D24" s="11">
        <v>300000</v>
      </c>
      <c r="E24" s="11">
        <v>896359.79</v>
      </c>
      <c r="F24" s="11">
        <v>57166.28</v>
      </c>
      <c r="G24" s="11">
        <f>SUM(G25:G32)</f>
        <v>617346</v>
      </c>
      <c r="H24" s="11"/>
      <c r="I24" s="11"/>
      <c r="J24" s="11"/>
      <c r="K24" s="11"/>
      <c r="L24" s="11"/>
      <c r="M24" s="11"/>
      <c r="N24" s="11"/>
      <c r="O24" s="12"/>
    </row>
    <row r="25" spans="1:15" ht="33" x14ac:dyDescent="0.25">
      <c r="A25" s="8" t="s">
        <v>27</v>
      </c>
      <c r="B25" s="9">
        <v>498335</v>
      </c>
      <c r="C25" s="9">
        <v>0</v>
      </c>
      <c r="D25" s="9">
        <v>0</v>
      </c>
      <c r="E25" s="9">
        <v>40887.56</v>
      </c>
      <c r="F25" s="9">
        <v>0</v>
      </c>
      <c r="G25" s="9"/>
      <c r="H25" s="9"/>
      <c r="I25" s="9"/>
      <c r="J25" s="9"/>
      <c r="K25" s="9"/>
      <c r="L25" s="9"/>
      <c r="M25" s="9"/>
      <c r="N25" s="9"/>
    </row>
    <row r="26" spans="1:15" ht="16.5" x14ac:dyDescent="0.25">
      <c r="A26" s="8" t="s">
        <v>28</v>
      </c>
      <c r="B26" s="9">
        <v>800000</v>
      </c>
      <c r="C26" s="9">
        <v>0</v>
      </c>
      <c r="D26" s="9">
        <v>0</v>
      </c>
      <c r="E26" s="9">
        <v>0</v>
      </c>
      <c r="F26" s="9">
        <v>0</v>
      </c>
      <c r="G26" s="9">
        <v>17346</v>
      </c>
      <c r="H26" s="9"/>
      <c r="I26" s="9"/>
      <c r="J26" s="9"/>
      <c r="K26" s="9"/>
      <c r="L26" s="9"/>
      <c r="M26" s="9"/>
      <c r="N26" s="9"/>
    </row>
    <row r="27" spans="1:15" ht="33" x14ac:dyDescent="0.25">
      <c r="A27" s="8" t="s">
        <v>29</v>
      </c>
      <c r="B27" s="9">
        <v>407200</v>
      </c>
      <c r="C27" s="9">
        <v>0</v>
      </c>
      <c r="D27" s="9">
        <v>0</v>
      </c>
      <c r="E27" s="9">
        <v>20687.21</v>
      </c>
      <c r="F27" s="9">
        <v>0</v>
      </c>
      <c r="G27" s="9"/>
      <c r="H27" s="9"/>
      <c r="I27" s="9"/>
      <c r="J27" s="9"/>
      <c r="K27" s="9"/>
      <c r="L27" s="9"/>
      <c r="M27" s="9"/>
      <c r="N27" s="9"/>
    </row>
    <row r="28" spans="1:15" ht="16.5" x14ac:dyDescent="0.25">
      <c r="A28" s="8" t="s">
        <v>30</v>
      </c>
      <c r="B28" s="10">
        <v>79000</v>
      </c>
      <c r="C28" s="9">
        <v>0</v>
      </c>
      <c r="D28" s="9">
        <v>0</v>
      </c>
      <c r="E28" s="9">
        <v>0</v>
      </c>
      <c r="F28" s="9">
        <v>0</v>
      </c>
      <c r="G28" s="9"/>
      <c r="H28" s="9"/>
      <c r="I28" s="9"/>
      <c r="J28" s="9"/>
      <c r="K28" s="9"/>
      <c r="L28" s="9"/>
      <c r="M28" s="9"/>
      <c r="N28" s="9"/>
    </row>
    <row r="29" spans="1:15" ht="33" x14ac:dyDescent="0.25">
      <c r="A29" s="8" t="s">
        <v>31</v>
      </c>
      <c r="B29" s="10">
        <v>140000</v>
      </c>
      <c r="C29" s="9">
        <v>0</v>
      </c>
      <c r="D29" s="9">
        <v>0</v>
      </c>
      <c r="E29" s="9">
        <v>0</v>
      </c>
      <c r="F29" s="9">
        <v>43950.28</v>
      </c>
      <c r="G29" s="9"/>
      <c r="H29" s="9"/>
      <c r="I29" s="9"/>
      <c r="J29" s="9"/>
      <c r="K29" s="9"/>
      <c r="L29" s="9"/>
      <c r="M29" s="9"/>
      <c r="N29" s="9"/>
    </row>
    <row r="30" spans="1:15" ht="33" x14ac:dyDescent="0.25">
      <c r="A30" s="8" t="s">
        <v>32</v>
      </c>
      <c r="B30" s="9">
        <v>90000</v>
      </c>
      <c r="C30" s="9">
        <v>0</v>
      </c>
      <c r="D30" s="9">
        <v>0</v>
      </c>
      <c r="E30" s="9">
        <v>0</v>
      </c>
      <c r="F30" s="9">
        <v>0</v>
      </c>
      <c r="G30" s="9"/>
      <c r="H30" s="9"/>
      <c r="I30" s="9"/>
      <c r="J30" s="9"/>
      <c r="K30" s="9"/>
      <c r="L30" s="9"/>
      <c r="M30" s="9"/>
      <c r="N30" s="9"/>
    </row>
    <row r="31" spans="1:15" ht="33" x14ac:dyDescent="0.25">
      <c r="A31" s="8" t="s">
        <v>33</v>
      </c>
      <c r="B31" s="9">
        <v>3600000</v>
      </c>
      <c r="C31" s="9"/>
      <c r="D31" s="9">
        <v>300000</v>
      </c>
      <c r="E31" s="9">
        <v>600000</v>
      </c>
      <c r="F31" s="9">
        <v>0</v>
      </c>
      <c r="G31" s="9">
        <v>600000</v>
      </c>
      <c r="H31" s="9"/>
      <c r="I31" s="9"/>
      <c r="J31" s="9"/>
      <c r="K31" s="9"/>
      <c r="L31" s="9"/>
      <c r="M31" s="9"/>
      <c r="N31" s="9"/>
    </row>
    <row r="32" spans="1:15" ht="33" x14ac:dyDescent="0.25">
      <c r="A32" s="8" t="s">
        <v>34</v>
      </c>
      <c r="B32" s="10"/>
      <c r="C32" s="9">
        <f t="shared" ref="C32:C40" si="1">-C33</f>
        <v>0</v>
      </c>
      <c r="D32" s="9"/>
      <c r="E32" s="9">
        <v>0</v>
      </c>
      <c r="F32" s="9">
        <v>0</v>
      </c>
      <c r="G32" s="9"/>
      <c r="H32" s="9"/>
      <c r="I32" s="9"/>
      <c r="J32" s="9"/>
      <c r="K32" s="9"/>
      <c r="L32" s="9"/>
      <c r="M32" s="9"/>
      <c r="N32" s="9"/>
    </row>
    <row r="33" spans="1:18" ht="16.5" x14ac:dyDescent="0.25">
      <c r="A33" s="8" t="s">
        <v>35</v>
      </c>
      <c r="B33" s="9">
        <v>2365450</v>
      </c>
      <c r="C33" s="9">
        <f t="shared" si="1"/>
        <v>0</v>
      </c>
      <c r="D33" s="9"/>
      <c r="E33" s="9">
        <v>234785.05</v>
      </c>
      <c r="F33" s="9">
        <v>13216</v>
      </c>
      <c r="G33" s="9"/>
      <c r="H33" s="9"/>
      <c r="I33" s="9"/>
      <c r="J33" s="9"/>
      <c r="K33" s="9"/>
      <c r="L33" s="9"/>
      <c r="M33" s="9"/>
      <c r="N33" s="9"/>
    </row>
    <row r="34" spans="1:18" ht="16.5" x14ac:dyDescent="0.25">
      <c r="A34" s="7" t="s">
        <v>36</v>
      </c>
      <c r="B34" s="52">
        <v>1035056</v>
      </c>
      <c r="C34" s="9">
        <f t="shared" si="1"/>
        <v>0</v>
      </c>
      <c r="D34" s="9"/>
      <c r="E34" s="9">
        <v>0</v>
      </c>
      <c r="F34" s="9">
        <v>0</v>
      </c>
      <c r="G34" s="9"/>
      <c r="H34" s="9"/>
      <c r="I34" s="9"/>
      <c r="J34" s="9"/>
      <c r="K34" s="9"/>
      <c r="L34" s="9"/>
      <c r="M34" s="9"/>
      <c r="N34" s="9"/>
      <c r="O34" s="12"/>
      <c r="Q34" s="12"/>
      <c r="R34" s="14"/>
    </row>
    <row r="35" spans="1:18" ht="33" x14ac:dyDescent="0.25">
      <c r="A35" s="8" t="s">
        <v>37</v>
      </c>
      <c r="B35" s="53">
        <v>1035056</v>
      </c>
      <c r="C35" s="9">
        <f t="shared" si="1"/>
        <v>0</v>
      </c>
      <c r="D35" s="9"/>
      <c r="E35" s="9">
        <v>0</v>
      </c>
      <c r="F35" s="9">
        <v>0</v>
      </c>
      <c r="G35" s="9"/>
      <c r="H35" s="9"/>
      <c r="I35" s="9"/>
      <c r="J35" s="9"/>
      <c r="K35" s="9"/>
      <c r="L35" s="9"/>
      <c r="M35" s="9"/>
      <c r="N35" s="9"/>
    </row>
    <row r="36" spans="1:18" ht="33" x14ac:dyDescent="0.25">
      <c r="A36" s="8" t="s">
        <v>38</v>
      </c>
      <c r="B36" s="10"/>
      <c r="C36" s="9">
        <f t="shared" si="1"/>
        <v>0</v>
      </c>
      <c r="D36" s="9"/>
      <c r="E36" s="9">
        <v>0</v>
      </c>
      <c r="F36" s="9">
        <v>0</v>
      </c>
      <c r="G36" s="9"/>
      <c r="H36" s="9"/>
      <c r="I36" s="9"/>
      <c r="J36" s="9"/>
      <c r="K36" s="9"/>
      <c r="L36" s="9"/>
      <c r="M36" s="9"/>
      <c r="N36" s="9"/>
    </row>
    <row r="37" spans="1:18" ht="33" x14ac:dyDescent="0.25">
      <c r="A37" s="8" t="s">
        <v>39</v>
      </c>
      <c r="B37" s="10"/>
      <c r="C37" s="9">
        <f t="shared" si="1"/>
        <v>0</v>
      </c>
      <c r="D37" s="9"/>
      <c r="E37" s="9">
        <v>0</v>
      </c>
      <c r="F37" s="9">
        <v>0</v>
      </c>
      <c r="G37" s="9"/>
      <c r="H37" s="9"/>
      <c r="I37" s="9"/>
      <c r="J37" s="9"/>
      <c r="K37" s="9"/>
      <c r="L37" s="9"/>
      <c r="M37" s="9"/>
      <c r="N37" s="9"/>
    </row>
    <row r="38" spans="1:18" ht="33" x14ac:dyDescent="0.25">
      <c r="A38" s="8" t="s">
        <v>40</v>
      </c>
      <c r="B38" s="10"/>
      <c r="C38" s="9">
        <f t="shared" si="1"/>
        <v>0</v>
      </c>
      <c r="D38" s="9"/>
      <c r="E38" s="9">
        <v>0</v>
      </c>
      <c r="F38" s="9">
        <v>0</v>
      </c>
      <c r="G38" s="9"/>
      <c r="H38" s="9"/>
      <c r="I38" s="9"/>
      <c r="J38" s="9"/>
      <c r="K38" s="9"/>
      <c r="L38" s="9"/>
      <c r="M38" s="9"/>
      <c r="N38" s="9"/>
    </row>
    <row r="39" spans="1:18" ht="33" x14ac:dyDescent="0.25">
      <c r="A39" s="8" t="s">
        <v>41</v>
      </c>
      <c r="B39" s="10"/>
      <c r="C39" s="9">
        <f t="shared" si="1"/>
        <v>0</v>
      </c>
      <c r="D39" s="9"/>
      <c r="E39" s="9">
        <v>0</v>
      </c>
      <c r="F39" s="9">
        <v>0</v>
      </c>
      <c r="G39" s="9"/>
      <c r="H39" s="9"/>
      <c r="I39" s="9"/>
      <c r="J39" s="9"/>
      <c r="K39" s="9"/>
      <c r="L39" s="9"/>
      <c r="M39" s="9"/>
      <c r="N39" s="9"/>
    </row>
    <row r="40" spans="1:18" ht="16.5" x14ac:dyDescent="0.25">
      <c r="A40" s="8" t="s">
        <v>42</v>
      </c>
      <c r="B40" s="10"/>
      <c r="C40" s="9">
        <f t="shared" si="1"/>
        <v>0</v>
      </c>
      <c r="D40" s="9"/>
      <c r="E40" s="9">
        <v>0</v>
      </c>
      <c r="F40" s="9">
        <v>0</v>
      </c>
      <c r="G40" s="9"/>
      <c r="H40" s="9"/>
      <c r="I40" s="9"/>
      <c r="J40" s="9"/>
      <c r="K40" s="9"/>
      <c r="L40" s="9"/>
      <c r="M40" s="9"/>
      <c r="N40" s="9"/>
    </row>
    <row r="41" spans="1:18" ht="33" x14ac:dyDescent="0.25">
      <c r="A41" s="8" t="s">
        <v>43</v>
      </c>
      <c r="B41" s="10"/>
      <c r="C41" s="9">
        <v>0</v>
      </c>
      <c r="D41" s="9"/>
      <c r="E41" s="9">
        <v>0</v>
      </c>
      <c r="F41" s="9">
        <v>0</v>
      </c>
      <c r="G41" s="9"/>
      <c r="H41" s="9"/>
      <c r="I41" s="9"/>
      <c r="J41" s="9"/>
      <c r="K41" s="9"/>
      <c r="L41" s="9"/>
      <c r="M41" s="9"/>
      <c r="N41" s="9"/>
    </row>
    <row r="42" spans="1:18" ht="33" x14ac:dyDescent="0.25">
      <c r="A42" s="8" t="s">
        <v>44</v>
      </c>
      <c r="B42" s="10"/>
      <c r="C42" s="9">
        <v>0</v>
      </c>
      <c r="D42" s="9"/>
      <c r="E42" s="9">
        <v>0</v>
      </c>
      <c r="F42" s="9">
        <v>0</v>
      </c>
      <c r="G42" s="9"/>
      <c r="H42" s="9"/>
      <c r="I42" s="9"/>
      <c r="J42" s="9"/>
      <c r="K42" s="9"/>
      <c r="L42" s="9"/>
      <c r="M42" s="9"/>
      <c r="N42" s="9"/>
    </row>
    <row r="43" spans="1:18" ht="16.5" x14ac:dyDescent="0.25">
      <c r="A43" s="7" t="s">
        <v>45</v>
      </c>
      <c r="B43" s="6"/>
      <c r="C43" s="9">
        <f>C44+C45+C46-C47+C48+C49+C50</f>
        <v>0</v>
      </c>
      <c r="D43" s="9"/>
      <c r="E43" s="9">
        <v>0</v>
      </c>
      <c r="F43" s="9">
        <v>0</v>
      </c>
      <c r="G43" s="9"/>
      <c r="H43" s="9"/>
      <c r="I43" s="9"/>
      <c r="J43" s="9"/>
      <c r="K43" s="9"/>
      <c r="L43" s="9"/>
      <c r="M43" s="9"/>
      <c r="N43" s="9"/>
    </row>
    <row r="44" spans="1:18" ht="33" x14ac:dyDescent="0.25">
      <c r="A44" s="8" t="s">
        <v>46</v>
      </c>
      <c r="B44" s="10"/>
      <c r="C44" s="9">
        <v>0</v>
      </c>
      <c r="D44" s="9"/>
      <c r="E44" s="9">
        <v>0</v>
      </c>
      <c r="F44" s="9">
        <v>0</v>
      </c>
      <c r="G44" s="9"/>
      <c r="H44" s="9"/>
      <c r="I44" s="9"/>
      <c r="J44" s="9"/>
      <c r="K44" s="9"/>
      <c r="L44" s="9"/>
      <c r="M44" s="9"/>
      <c r="N44" s="9"/>
    </row>
    <row r="45" spans="1:18" ht="33" x14ac:dyDescent="0.25">
      <c r="A45" s="8" t="s">
        <v>47</v>
      </c>
      <c r="B45" s="9"/>
      <c r="C45" s="9">
        <v>0</v>
      </c>
      <c r="D45" s="9"/>
      <c r="E45" s="9">
        <v>0</v>
      </c>
      <c r="F45" s="9">
        <v>0</v>
      </c>
      <c r="G45" s="9"/>
      <c r="H45" s="9"/>
      <c r="I45" s="9"/>
      <c r="J45" s="9"/>
      <c r="K45" s="9"/>
      <c r="L45" s="9"/>
      <c r="M45" s="9"/>
      <c r="N45" s="9"/>
    </row>
    <row r="46" spans="1:18" ht="33" x14ac:dyDescent="0.25">
      <c r="A46" s="8" t="s">
        <v>48</v>
      </c>
      <c r="B46" s="10"/>
      <c r="C46" s="9">
        <v>0</v>
      </c>
      <c r="D46" s="9"/>
      <c r="E46" s="9">
        <v>0</v>
      </c>
      <c r="F46" s="9">
        <v>0</v>
      </c>
      <c r="G46" s="9"/>
      <c r="H46" s="9"/>
      <c r="I46" s="9"/>
      <c r="J46" s="9"/>
      <c r="K46" s="9"/>
      <c r="L46" s="9"/>
      <c r="M46" s="9"/>
      <c r="N46" s="9"/>
    </row>
    <row r="47" spans="1:18" ht="33.75" thickBot="1" x14ac:dyDescent="0.3">
      <c r="A47" s="8" t="s">
        <v>49</v>
      </c>
      <c r="B47" s="10"/>
      <c r="C47" s="9">
        <v>0</v>
      </c>
      <c r="D47" s="9"/>
      <c r="E47" s="9">
        <v>0</v>
      </c>
      <c r="F47" s="9">
        <v>0</v>
      </c>
      <c r="G47" s="15"/>
      <c r="H47" s="15"/>
      <c r="I47" s="15"/>
      <c r="J47" s="15"/>
      <c r="K47" s="15"/>
      <c r="L47" s="15"/>
      <c r="M47" s="15"/>
      <c r="N47" s="15"/>
    </row>
    <row r="48" spans="1:18" ht="33" x14ac:dyDescent="0.25">
      <c r="A48" s="16" t="s">
        <v>50</v>
      </c>
      <c r="B48" s="17"/>
      <c r="C48" s="18">
        <v>0</v>
      </c>
      <c r="D48" s="18"/>
      <c r="E48" s="18">
        <v>0</v>
      </c>
      <c r="F48" s="18">
        <v>0</v>
      </c>
      <c r="G48" s="18"/>
      <c r="H48" s="18"/>
      <c r="I48" s="18"/>
      <c r="J48" s="18"/>
      <c r="K48" s="18"/>
      <c r="L48" s="18"/>
      <c r="M48" s="18"/>
      <c r="N48" s="18"/>
    </row>
    <row r="49" spans="1:14" ht="33" x14ac:dyDescent="0.25">
      <c r="A49" s="8" t="s">
        <v>51</v>
      </c>
      <c r="B49" s="10"/>
      <c r="C49" s="9">
        <v>0</v>
      </c>
      <c r="D49" s="9"/>
      <c r="E49" s="9">
        <v>0</v>
      </c>
      <c r="F49" s="9">
        <v>0</v>
      </c>
      <c r="G49" s="9"/>
      <c r="H49" s="9"/>
      <c r="I49" s="9"/>
      <c r="J49" s="9"/>
      <c r="K49" s="9"/>
      <c r="L49" s="9"/>
      <c r="M49" s="9"/>
      <c r="N49" s="9"/>
    </row>
    <row r="50" spans="1:14" ht="33" x14ac:dyDescent="0.25">
      <c r="A50" s="8" t="s">
        <v>52</v>
      </c>
      <c r="B50" s="10"/>
      <c r="C50" s="9">
        <v>0</v>
      </c>
      <c r="D50" s="9"/>
      <c r="E50" s="9">
        <v>0</v>
      </c>
      <c r="F50" s="9">
        <v>0</v>
      </c>
      <c r="G50" s="9"/>
      <c r="H50" s="9"/>
      <c r="I50" s="9"/>
      <c r="J50" s="9"/>
      <c r="K50" s="9"/>
      <c r="L50" s="9"/>
      <c r="M50" s="9"/>
      <c r="N50" s="9"/>
    </row>
    <row r="51" spans="1:14" ht="33" x14ac:dyDescent="0.25">
      <c r="A51" s="7" t="s">
        <v>53</v>
      </c>
      <c r="B51" s="6">
        <v>1979052</v>
      </c>
      <c r="C51" s="9">
        <f>C52+C53+C54+C55+C56+C57+C58+C59+C60</f>
        <v>0</v>
      </c>
      <c r="D51" s="9"/>
      <c r="E51" s="11">
        <v>923114</v>
      </c>
      <c r="F51" s="56">
        <v>0</v>
      </c>
      <c r="G51" s="9"/>
      <c r="H51" s="9"/>
      <c r="I51" s="9"/>
      <c r="J51" s="9"/>
      <c r="K51" s="9"/>
      <c r="L51" s="9"/>
      <c r="M51" s="9"/>
      <c r="N51" s="9"/>
    </row>
    <row r="52" spans="1:14" ht="16.5" x14ac:dyDescent="0.25">
      <c r="A52" s="8" t="s">
        <v>54</v>
      </c>
      <c r="B52" s="9">
        <v>529000</v>
      </c>
      <c r="C52" s="9">
        <v>0</v>
      </c>
      <c r="D52" s="9"/>
      <c r="E52" s="9">
        <v>788594</v>
      </c>
      <c r="F52" s="56">
        <v>0</v>
      </c>
      <c r="G52" s="9"/>
      <c r="H52" s="9"/>
      <c r="I52" s="9"/>
      <c r="J52" s="9"/>
      <c r="K52" s="9"/>
      <c r="L52" s="9"/>
      <c r="M52" s="9"/>
      <c r="N52" s="9"/>
    </row>
    <row r="53" spans="1:14" ht="33" x14ac:dyDescent="0.25">
      <c r="A53" s="8" t="s">
        <v>55</v>
      </c>
      <c r="B53" s="9">
        <v>150000</v>
      </c>
      <c r="C53" s="9">
        <v>0</v>
      </c>
      <c r="D53" s="9"/>
      <c r="E53" s="9">
        <v>134520</v>
      </c>
      <c r="F53" s="56">
        <v>0</v>
      </c>
      <c r="G53" s="9"/>
      <c r="H53" s="9"/>
      <c r="I53" s="9"/>
      <c r="J53" s="9"/>
      <c r="K53" s="9"/>
      <c r="L53" s="9"/>
      <c r="M53" s="9"/>
      <c r="N53" s="9"/>
    </row>
    <row r="54" spans="1:14" ht="33" x14ac:dyDescent="0.25">
      <c r="A54" s="8" t="s">
        <v>56</v>
      </c>
      <c r="B54" s="10"/>
      <c r="C54" s="9">
        <v>0</v>
      </c>
      <c r="D54" s="9"/>
      <c r="E54" s="9">
        <v>0</v>
      </c>
      <c r="F54" s="56">
        <v>0</v>
      </c>
      <c r="G54" s="9"/>
      <c r="H54" s="9"/>
      <c r="I54" s="9"/>
      <c r="J54" s="9"/>
      <c r="K54" s="9"/>
      <c r="L54" s="9"/>
      <c r="M54" s="9"/>
      <c r="N54" s="9"/>
    </row>
    <row r="55" spans="1:14" ht="33" x14ac:dyDescent="0.25">
      <c r="A55" s="8" t="s">
        <v>57</v>
      </c>
      <c r="B55" s="10">
        <v>20000</v>
      </c>
      <c r="C55" s="9">
        <v>0</v>
      </c>
      <c r="D55" s="9"/>
      <c r="E55" s="9">
        <v>0</v>
      </c>
      <c r="F55" s="56">
        <v>0</v>
      </c>
      <c r="G55" s="9"/>
      <c r="H55" s="9"/>
      <c r="I55" s="9"/>
      <c r="J55" s="9"/>
      <c r="K55" s="9"/>
      <c r="L55" s="9"/>
      <c r="M55" s="9"/>
      <c r="N55" s="9"/>
    </row>
    <row r="56" spans="1:14" ht="33" x14ac:dyDescent="0.25">
      <c r="A56" s="8" t="s">
        <v>58</v>
      </c>
      <c r="B56" s="9">
        <v>350000</v>
      </c>
      <c r="C56" s="9">
        <v>0</v>
      </c>
      <c r="D56" s="9"/>
      <c r="E56" s="9">
        <v>0</v>
      </c>
      <c r="F56" s="56">
        <v>0</v>
      </c>
      <c r="G56" s="9"/>
      <c r="H56" s="9"/>
      <c r="I56" s="9"/>
      <c r="J56" s="9"/>
      <c r="K56" s="9"/>
      <c r="L56" s="9"/>
      <c r="M56" s="9"/>
      <c r="N56" s="9"/>
    </row>
    <row r="57" spans="1:14" ht="16.5" x14ac:dyDescent="0.25">
      <c r="A57" s="8" t="s">
        <v>59</v>
      </c>
      <c r="B57" s="10">
        <v>106052</v>
      </c>
      <c r="C57" s="9">
        <v>0</v>
      </c>
      <c r="D57" s="9"/>
      <c r="E57" s="9">
        <v>0</v>
      </c>
      <c r="F57" s="56">
        <v>0</v>
      </c>
      <c r="G57" s="9"/>
      <c r="H57" s="9"/>
      <c r="I57" s="9"/>
      <c r="J57" s="9"/>
      <c r="K57" s="9"/>
      <c r="L57" s="9"/>
      <c r="M57" s="9"/>
      <c r="N57" s="9"/>
    </row>
    <row r="58" spans="1:14" ht="16.5" x14ac:dyDescent="0.25">
      <c r="A58" s="8" t="s">
        <v>60</v>
      </c>
      <c r="B58" s="10"/>
      <c r="C58" s="9">
        <v>0</v>
      </c>
      <c r="D58" s="9"/>
      <c r="E58" s="9">
        <v>0</v>
      </c>
      <c r="F58" s="56">
        <v>0</v>
      </c>
      <c r="G58" s="9"/>
      <c r="H58" s="9"/>
      <c r="I58" s="9"/>
      <c r="J58" s="9"/>
      <c r="K58" s="9"/>
      <c r="L58" s="9"/>
      <c r="M58" s="9"/>
      <c r="N58" s="9"/>
    </row>
    <row r="59" spans="1:14" ht="16.5" x14ac:dyDescent="0.25">
      <c r="A59" s="8" t="s">
        <v>61</v>
      </c>
      <c r="B59" s="10">
        <v>824000</v>
      </c>
      <c r="C59" s="9">
        <v>0</v>
      </c>
      <c r="D59" s="9"/>
      <c r="E59" s="9">
        <v>0</v>
      </c>
      <c r="F59" s="56">
        <v>0</v>
      </c>
      <c r="G59" s="9"/>
      <c r="H59" s="9"/>
      <c r="I59" s="9"/>
      <c r="J59" s="9"/>
      <c r="K59" s="9"/>
      <c r="L59" s="9"/>
      <c r="M59" s="9"/>
      <c r="N59" s="9"/>
    </row>
    <row r="60" spans="1:14" ht="33" x14ac:dyDescent="0.25">
      <c r="A60" s="8" t="s">
        <v>62</v>
      </c>
      <c r="B60" s="10"/>
      <c r="C60" s="9">
        <v>0</v>
      </c>
      <c r="D60" s="9"/>
      <c r="E60" s="9">
        <v>0</v>
      </c>
      <c r="F60" s="56">
        <v>0</v>
      </c>
      <c r="G60" s="9"/>
      <c r="H60" s="9"/>
      <c r="I60" s="9"/>
      <c r="J60" s="9"/>
      <c r="K60" s="9"/>
      <c r="L60" s="9"/>
      <c r="M60" s="9"/>
      <c r="N60" s="9"/>
    </row>
    <row r="61" spans="1:14" ht="16.5" x14ac:dyDescent="0.25">
      <c r="A61" s="7" t="s">
        <v>63</v>
      </c>
      <c r="B61" s="6"/>
      <c r="C61" s="9">
        <f>C62+C63+C64-C65</f>
        <v>0</v>
      </c>
      <c r="D61" s="9"/>
      <c r="E61" s="9">
        <v>0</v>
      </c>
      <c r="F61" s="56">
        <v>0</v>
      </c>
      <c r="G61" s="9"/>
      <c r="H61" s="9"/>
      <c r="I61" s="9"/>
      <c r="J61" s="9"/>
      <c r="K61" s="9"/>
      <c r="L61" s="9"/>
      <c r="M61" s="9"/>
      <c r="N61" s="9"/>
    </row>
    <row r="62" spans="1:14" ht="16.5" x14ac:dyDescent="0.25">
      <c r="A62" s="8" t="s">
        <v>64</v>
      </c>
      <c r="B62" s="10"/>
      <c r="C62" s="9">
        <v>0</v>
      </c>
      <c r="D62" s="9"/>
      <c r="E62" s="9">
        <v>0</v>
      </c>
      <c r="F62" s="56">
        <v>0</v>
      </c>
      <c r="G62" s="9"/>
      <c r="H62" s="9"/>
      <c r="I62" s="9"/>
      <c r="J62" s="9"/>
      <c r="K62" s="9"/>
      <c r="L62" s="9"/>
      <c r="M62" s="9"/>
      <c r="N62" s="9"/>
    </row>
    <row r="63" spans="1:14" ht="16.5" x14ac:dyDescent="0.25">
      <c r="A63" s="8" t="s">
        <v>65</v>
      </c>
      <c r="B63" s="10"/>
      <c r="C63" s="9">
        <v>0</v>
      </c>
      <c r="D63" s="9"/>
      <c r="E63" s="9">
        <v>0</v>
      </c>
      <c r="F63" s="56">
        <v>0</v>
      </c>
      <c r="G63" s="9"/>
      <c r="H63" s="9"/>
      <c r="I63" s="9"/>
      <c r="J63" s="9"/>
      <c r="K63" s="9"/>
      <c r="L63" s="9"/>
      <c r="M63" s="9"/>
      <c r="N63" s="9"/>
    </row>
    <row r="64" spans="1:14" ht="33" x14ac:dyDescent="0.25">
      <c r="A64" s="8" t="s">
        <v>66</v>
      </c>
      <c r="B64" s="10"/>
      <c r="C64" s="9">
        <v>0</v>
      </c>
      <c r="D64" s="9"/>
      <c r="E64" s="9">
        <v>0</v>
      </c>
      <c r="F64" s="56">
        <v>0</v>
      </c>
      <c r="G64" s="9"/>
      <c r="H64" s="9"/>
      <c r="I64" s="9"/>
      <c r="J64" s="9"/>
      <c r="K64" s="9"/>
      <c r="L64" s="9"/>
      <c r="M64" s="9"/>
      <c r="N64" s="9"/>
    </row>
    <row r="65" spans="1:14" ht="49.5" x14ac:dyDescent="0.25">
      <c r="A65" s="8" t="s">
        <v>67</v>
      </c>
      <c r="B65" s="10"/>
      <c r="C65" s="9">
        <v>0</v>
      </c>
      <c r="D65" s="9"/>
      <c r="E65" s="9">
        <v>0</v>
      </c>
      <c r="F65" s="56">
        <v>0</v>
      </c>
      <c r="G65" s="9"/>
      <c r="H65" s="9"/>
      <c r="I65" s="9"/>
      <c r="J65" s="9"/>
      <c r="K65" s="9"/>
      <c r="L65" s="9"/>
      <c r="M65" s="9"/>
      <c r="N65" s="9"/>
    </row>
    <row r="66" spans="1:14" ht="33" x14ac:dyDescent="0.25">
      <c r="A66" s="7" t="s">
        <v>68</v>
      </c>
      <c r="B66" s="6"/>
      <c r="C66" s="9">
        <f>C67+C68</f>
        <v>0</v>
      </c>
      <c r="D66" s="9"/>
      <c r="E66" s="9">
        <v>0</v>
      </c>
      <c r="F66" s="56">
        <v>0</v>
      </c>
      <c r="G66" s="9"/>
      <c r="H66" s="9"/>
      <c r="I66" s="9"/>
      <c r="J66" s="9"/>
      <c r="K66" s="9"/>
      <c r="L66" s="9"/>
      <c r="M66" s="9"/>
      <c r="N66" s="9"/>
    </row>
    <row r="67" spans="1:14" ht="16.5" x14ac:dyDescent="0.25">
      <c r="A67" s="8" t="s">
        <v>69</v>
      </c>
      <c r="B67" s="10"/>
      <c r="C67" s="9">
        <v>0</v>
      </c>
      <c r="D67" s="9"/>
      <c r="E67" s="9">
        <v>0</v>
      </c>
      <c r="F67" s="56">
        <v>0</v>
      </c>
      <c r="G67" s="9"/>
      <c r="H67" s="9"/>
      <c r="I67" s="9"/>
      <c r="J67" s="9"/>
      <c r="K67" s="9"/>
      <c r="L67" s="9"/>
      <c r="M67" s="9"/>
      <c r="N67" s="9"/>
    </row>
    <row r="68" spans="1:14" ht="33" x14ac:dyDescent="0.25">
      <c r="A68" s="8" t="s">
        <v>70</v>
      </c>
      <c r="B68" s="10"/>
      <c r="C68" s="9">
        <v>0</v>
      </c>
      <c r="D68" s="9"/>
      <c r="E68" s="9">
        <v>0</v>
      </c>
      <c r="F68" s="56">
        <v>0</v>
      </c>
      <c r="G68" s="9"/>
      <c r="H68" s="9"/>
      <c r="I68" s="9"/>
      <c r="J68" s="9"/>
      <c r="K68" s="9"/>
      <c r="L68" s="9"/>
      <c r="M68" s="9"/>
      <c r="N68" s="9"/>
    </row>
    <row r="69" spans="1:14" ht="16.5" x14ac:dyDescent="0.25">
      <c r="A69" s="7" t="s">
        <v>71</v>
      </c>
      <c r="B69" s="6"/>
      <c r="C69" s="9">
        <f>C70+C71+C72-C73</f>
        <v>0</v>
      </c>
      <c r="D69" s="9"/>
      <c r="E69" s="9">
        <v>0</v>
      </c>
      <c r="F69" s="56">
        <v>0</v>
      </c>
      <c r="G69" s="9"/>
      <c r="H69" s="9"/>
      <c r="I69" s="9"/>
      <c r="J69" s="9"/>
      <c r="K69" s="9"/>
      <c r="L69" s="9"/>
      <c r="M69" s="9"/>
      <c r="N69" s="9"/>
    </row>
    <row r="70" spans="1:14" ht="33" x14ac:dyDescent="0.25">
      <c r="A70" s="8" t="s">
        <v>72</v>
      </c>
      <c r="B70" s="10"/>
      <c r="C70" s="9">
        <v>0</v>
      </c>
      <c r="D70" s="9"/>
      <c r="E70" s="9">
        <v>0</v>
      </c>
      <c r="F70" s="56">
        <v>0</v>
      </c>
      <c r="G70" s="9"/>
      <c r="H70" s="9"/>
      <c r="I70" s="9"/>
      <c r="J70" s="9"/>
      <c r="K70" s="9"/>
      <c r="L70" s="9"/>
      <c r="M70" s="9"/>
      <c r="N70" s="9"/>
    </row>
    <row r="71" spans="1:14" ht="33" x14ac:dyDescent="0.25">
      <c r="A71" s="8" t="s">
        <v>73</v>
      </c>
      <c r="B71" s="10"/>
      <c r="C71" s="9">
        <v>0</v>
      </c>
      <c r="D71" s="9"/>
      <c r="E71" s="9">
        <v>0</v>
      </c>
      <c r="F71" s="56">
        <v>0</v>
      </c>
      <c r="G71" s="9"/>
      <c r="H71" s="9"/>
      <c r="I71" s="9"/>
      <c r="J71" s="9"/>
      <c r="K71" s="9"/>
      <c r="L71" s="9"/>
      <c r="M71" s="9"/>
      <c r="N71" s="9"/>
    </row>
    <row r="72" spans="1:14" ht="16.5" x14ac:dyDescent="0.25">
      <c r="A72" s="8" t="s">
        <v>74</v>
      </c>
      <c r="B72" s="10"/>
      <c r="C72" s="9">
        <v>0</v>
      </c>
      <c r="D72" s="9"/>
      <c r="E72" s="9">
        <v>0</v>
      </c>
      <c r="F72" s="56">
        <v>0</v>
      </c>
      <c r="G72" s="9"/>
      <c r="H72" s="9"/>
      <c r="I72" s="9"/>
      <c r="J72" s="9"/>
      <c r="K72" s="9"/>
      <c r="L72" s="9"/>
      <c r="M72" s="9"/>
      <c r="N72" s="9"/>
    </row>
    <row r="73" spans="1:14" ht="33" x14ac:dyDescent="0.25">
      <c r="A73" s="8" t="s">
        <v>75</v>
      </c>
      <c r="B73" s="10">
        <v>0</v>
      </c>
      <c r="C73" s="9">
        <v>0</v>
      </c>
      <c r="D73" s="9">
        <v>0</v>
      </c>
      <c r="E73" s="9">
        <v>0</v>
      </c>
      <c r="F73" s="56">
        <v>0</v>
      </c>
      <c r="G73" s="9"/>
      <c r="H73" s="9">
        <v>0</v>
      </c>
      <c r="I73" s="9">
        <v>0</v>
      </c>
      <c r="J73" s="9">
        <v>0</v>
      </c>
      <c r="K73" s="9"/>
      <c r="L73" s="9"/>
      <c r="M73" s="9"/>
      <c r="N73" s="9"/>
    </row>
    <row r="74" spans="1:14" ht="16.5" x14ac:dyDescent="0.2">
      <c r="A74" s="19" t="s">
        <v>76</v>
      </c>
      <c r="B74" s="20">
        <f t="shared" ref="B74:L74" si="2">B8+B14+B24+B34+B43+B51+B61+B66+B69</f>
        <v>78543676</v>
      </c>
      <c r="C74" s="20">
        <f>C8+C14+C24+C34+C43+C51+C61+C66+C69</f>
        <v>3946077.34</v>
      </c>
      <c r="D74" s="20">
        <f>D8+D14+D24+D34+D43+D51+D61+D66+D69</f>
        <v>4279876.08</v>
      </c>
      <c r="E74" s="20">
        <f>E8+E14+E24+E34+E43+E51+E61+E66+E69</f>
        <v>6941725.2000000002</v>
      </c>
      <c r="F74" s="57">
        <f>F8+F14+F24+F34+F43+F51+F61+F66+F69</f>
        <v>4820992.7600000007</v>
      </c>
      <c r="G74" s="20">
        <f t="shared" si="2"/>
        <v>5384107.7300000004</v>
      </c>
      <c r="H74" s="20">
        <f t="shared" si="2"/>
        <v>0</v>
      </c>
      <c r="I74" s="20">
        <f t="shared" si="2"/>
        <v>0</v>
      </c>
      <c r="J74" s="20">
        <f t="shared" si="2"/>
        <v>0</v>
      </c>
      <c r="K74" s="20">
        <f t="shared" si="2"/>
        <v>0</v>
      </c>
      <c r="L74" s="20">
        <f t="shared" si="2"/>
        <v>0</v>
      </c>
      <c r="M74" s="20"/>
      <c r="N74" s="20"/>
    </row>
    <row r="75" spans="1:14" ht="16.5" x14ac:dyDescent="0.25">
      <c r="A75" s="21" t="s">
        <v>77</v>
      </c>
      <c r="B75" s="22">
        <f t="shared" ref="B75:F75" si="3">B76+B79+B82</f>
        <v>0</v>
      </c>
      <c r="C75" s="22">
        <f t="shared" si="3"/>
        <v>0</v>
      </c>
      <c r="D75" s="22">
        <f t="shared" si="3"/>
        <v>0</v>
      </c>
      <c r="E75" s="22">
        <f t="shared" si="3"/>
        <v>0</v>
      </c>
      <c r="F75" s="58">
        <f t="shared" si="3"/>
        <v>0</v>
      </c>
      <c r="G75" s="22"/>
      <c r="H75" s="22"/>
      <c r="I75" s="22">
        <f t="shared" ref="I75:J75" si="4">I76+I79+I82</f>
        <v>0</v>
      </c>
      <c r="J75" s="22">
        <f t="shared" si="4"/>
        <v>0</v>
      </c>
      <c r="K75" s="22"/>
      <c r="L75" s="22"/>
      <c r="M75" s="22"/>
      <c r="N75" s="22"/>
    </row>
    <row r="76" spans="1:14" ht="16.5" x14ac:dyDescent="0.2">
      <c r="A76" s="7" t="s">
        <v>78</v>
      </c>
      <c r="B76" s="10">
        <f t="shared" ref="B76:F76" si="5">B77+B78</f>
        <v>0</v>
      </c>
      <c r="C76" s="10">
        <f t="shared" si="5"/>
        <v>0</v>
      </c>
      <c r="D76" s="10">
        <f t="shared" si="5"/>
        <v>0</v>
      </c>
      <c r="E76" s="10">
        <f t="shared" si="5"/>
        <v>0</v>
      </c>
      <c r="F76" s="59">
        <f t="shared" si="5"/>
        <v>0</v>
      </c>
      <c r="G76" s="10"/>
      <c r="H76" s="10"/>
      <c r="I76" s="10">
        <f t="shared" ref="I76:J76" si="6">I77+I78</f>
        <v>0</v>
      </c>
      <c r="J76" s="10">
        <f t="shared" si="6"/>
        <v>0</v>
      </c>
      <c r="K76" s="10"/>
      <c r="L76" s="10"/>
      <c r="M76" s="10"/>
      <c r="N76" s="10"/>
    </row>
    <row r="77" spans="1:14" ht="33" x14ac:dyDescent="0.25">
      <c r="A77" s="23" t="s">
        <v>79</v>
      </c>
      <c r="B77" s="9">
        <v>0</v>
      </c>
      <c r="C77" s="9">
        <v>0</v>
      </c>
      <c r="D77" s="9">
        <v>0</v>
      </c>
      <c r="E77" s="9">
        <v>0</v>
      </c>
      <c r="F77" s="56">
        <v>0</v>
      </c>
      <c r="G77" s="9"/>
      <c r="H77" s="9"/>
      <c r="I77" s="9">
        <v>0</v>
      </c>
      <c r="J77" s="9">
        <v>0</v>
      </c>
      <c r="K77" s="9"/>
      <c r="L77" s="9"/>
      <c r="M77" s="9"/>
      <c r="N77" s="9"/>
    </row>
    <row r="78" spans="1:14" ht="33" x14ac:dyDescent="0.25">
      <c r="A78" s="23" t="s">
        <v>80</v>
      </c>
      <c r="B78" s="9">
        <v>0</v>
      </c>
      <c r="C78" s="9">
        <v>0</v>
      </c>
      <c r="D78" s="9">
        <v>0</v>
      </c>
      <c r="E78" s="9">
        <v>0</v>
      </c>
      <c r="F78" s="56">
        <v>0</v>
      </c>
      <c r="G78" s="9"/>
      <c r="H78" s="9"/>
      <c r="I78" s="9">
        <v>0</v>
      </c>
      <c r="J78" s="9">
        <v>0</v>
      </c>
      <c r="K78" s="9"/>
      <c r="L78" s="9"/>
      <c r="M78" s="9"/>
      <c r="N78" s="9"/>
    </row>
    <row r="79" spans="1:14" ht="16.5" x14ac:dyDescent="0.2">
      <c r="A79" s="7" t="s">
        <v>81</v>
      </c>
      <c r="B79" s="10">
        <f>B80+B81</f>
        <v>0</v>
      </c>
      <c r="C79" s="10">
        <f t="shared" ref="C79:F79" si="7">C80+C81</f>
        <v>0</v>
      </c>
      <c r="D79" s="10">
        <f t="shared" si="7"/>
        <v>0</v>
      </c>
      <c r="E79" s="10">
        <f t="shared" si="7"/>
        <v>0</v>
      </c>
      <c r="F79" s="59">
        <f t="shared" si="7"/>
        <v>0</v>
      </c>
      <c r="G79" s="10"/>
      <c r="H79" s="10"/>
      <c r="I79" s="10">
        <f t="shared" ref="I79:J79" si="8">I80+I81</f>
        <v>0</v>
      </c>
      <c r="J79" s="10">
        <f t="shared" si="8"/>
        <v>0</v>
      </c>
      <c r="K79" s="10"/>
      <c r="L79" s="10"/>
      <c r="M79" s="10"/>
      <c r="N79" s="10"/>
    </row>
    <row r="80" spans="1:14" ht="16.5" x14ac:dyDescent="0.2">
      <c r="A80" s="23" t="s">
        <v>82</v>
      </c>
      <c r="B80" s="10">
        <v>0</v>
      </c>
      <c r="C80" s="10">
        <v>0</v>
      </c>
      <c r="D80" s="10">
        <v>0</v>
      </c>
      <c r="E80" s="10">
        <v>0</v>
      </c>
      <c r="F80" s="59">
        <v>0</v>
      </c>
      <c r="G80" s="10"/>
      <c r="H80" s="10"/>
      <c r="I80" s="10">
        <v>0</v>
      </c>
      <c r="J80" s="10">
        <v>0</v>
      </c>
      <c r="K80" s="10">
        <v>0</v>
      </c>
      <c r="L80" s="10">
        <v>0</v>
      </c>
      <c r="M80" s="10"/>
      <c r="N80" s="10"/>
    </row>
    <row r="81" spans="1:15" ht="33" x14ac:dyDescent="0.2">
      <c r="A81" s="23" t="s">
        <v>83</v>
      </c>
      <c r="B81" s="10">
        <v>0</v>
      </c>
      <c r="C81" s="10">
        <v>0</v>
      </c>
      <c r="D81" s="10">
        <v>0</v>
      </c>
      <c r="E81" s="10">
        <v>0</v>
      </c>
      <c r="F81" s="59">
        <v>0</v>
      </c>
      <c r="G81" s="10"/>
      <c r="H81" s="10"/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5" ht="16.5" x14ac:dyDescent="0.2">
      <c r="A82" s="7" t="s">
        <v>84</v>
      </c>
      <c r="B82" s="10">
        <f t="shared" ref="B82:N82" si="9">B83</f>
        <v>0</v>
      </c>
      <c r="C82" s="10">
        <f t="shared" si="9"/>
        <v>0</v>
      </c>
      <c r="D82" s="10">
        <f t="shared" si="9"/>
        <v>0</v>
      </c>
      <c r="E82" s="10">
        <f t="shared" si="9"/>
        <v>0</v>
      </c>
      <c r="F82" s="59">
        <f t="shared" si="9"/>
        <v>0</v>
      </c>
      <c r="G82" s="10"/>
      <c r="H82" s="10"/>
      <c r="I82" s="10">
        <f t="shared" si="9"/>
        <v>0</v>
      </c>
      <c r="J82" s="10">
        <f t="shared" si="9"/>
        <v>0</v>
      </c>
      <c r="K82" s="10">
        <f t="shared" si="9"/>
        <v>0</v>
      </c>
      <c r="L82" s="10">
        <f t="shared" si="9"/>
        <v>0</v>
      </c>
      <c r="M82" s="10">
        <f t="shared" si="9"/>
        <v>0</v>
      </c>
      <c r="N82" s="10">
        <f t="shared" si="9"/>
        <v>0</v>
      </c>
    </row>
    <row r="83" spans="1:15" ht="16.5" x14ac:dyDescent="0.2">
      <c r="A83" s="23" t="s">
        <v>85</v>
      </c>
      <c r="B83" s="10">
        <v>0</v>
      </c>
      <c r="C83" s="10">
        <v>0</v>
      </c>
      <c r="D83" s="10">
        <v>0</v>
      </c>
      <c r="E83" s="10">
        <v>0</v>
      </c>
      <c r="F83" s="59">
        <v>0</v>
      </c>
      <c r="G83" s="10"/>
      <c r="H83" s="10"/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</row>
    <row r="84" spans="1:15" ht="28.5" customHeight="1" thickBot="1" x14ac:dyDescent="0.25">
      <c r="A84" s="24" t="s">
        <v>86</v>
      </c>
      <c r="B84" s="25">
        <f t="shared" ref="B84:F84" si="10">B76+B79+B82</f>
        <v>0</v>
      </c>
      <c r="C84" s="25">
        <f t="shared" si="10"/>
        <v>0</v>
      </c>
      <c r="D84" s="25">
        <f t="shared" si="10"/>
        <v>0</v>
      </c>
      <c r="E84" s="25">
        <f t="shared" si="10"/>
        <v>0</v>
      </c>
      <c r="F84" s="60">
        <f t="shared" si="10"/>
        <v>0</v>
      </c>
      <c r="G84" s="25"/>
      <c r="H84" s="25"/>
      <c r="I84" s="25">
        <f t="shared" ref="I84:N84" si="11">I76+I79+I82</f>
        <v>0</v>
      </c>
      <c r="J84" s="25">
        <f t="shared" si="11"/>
        <v>0</v>
      </c>
      <c r="K84" s="25">
        <f t="shared" si="11"/>
        <v>0</v>
      </c>
      <c r="L84" s="25">
        <f t="shared" si="11"/>
        <v>0</v>
      </c>
      <c r="M84" s="25">
        <f t="shared" si="11"/>
        <v>0</v>
      </c>
      <c r="N84" s="25">
        <f t="shared" si="11"/>
        <v>0</v>
      </c>
    </row>
    <row r="85" spans="1:15" ht="26.25" customHeight="1" thickBot="1" x14ac:dyDescent="0.25">
      <c r="A85" s="26" t="s">
        <v>87</v>
      </c>
      <c r="B85" s="27">
        <f>B74+B84</f>
        <v>78543676</v>
      </c>
      <c r="C85" s="27">
        <f>C74+C84</f>
        <v>3946077.34</v>
      </c>
      <c r="D85" s="27">
        <f>D74+D84</f>
        <v>4279876.08</v>
      </c>
      <c r="E85" s="27">
        <f>E74+E84</f>
        <v>6941725.2000000002</v>
      </c>
      <c r="F85" s="61">
        <f t="shared" ref="F85:N85" si="12">F74+F84</f>
        <v>4820992.7600000007</v>
      </c>
      <c r="G85" s="27">
        <f t="shared" si="12"/>
        <v>5384107.7300000004</v>
      </c>
      <c r="H85" s="27">
        <f t="shared" si="12"/>
        <v>0</v>
      </c>
      <c r="I85" s="27">
        <f t="shared" si="12"/>
        <v>0</v>
      </c>
      <c r="J85" s="27">
        <f t="shared" si="12"/>
        <v>0</v>
      </c>
      <c r="K85" s="27">
        <f t="shared" si="12"/>
        <v>0</v>
      </c>
      <c r="L85" s="27">
        <f t="shared" si="12"/>
        <v>0</v>
      </c>
      <c r="M85" s="27">
        <f t="shared" si="12"/>
        <v>0</v>
      </c>
      <c r="N85" s="27">
        <f t="shared" si="12"/>
        <v>0</v>
      </c>
      <c r="O85" s="28"/>
    </row>
    <row r="86" spans="1:15" ht="30.75" customHeight="1" x14ac:dyDescent="0.2">
      <c r="A86" s="30" t="s">
        <v>88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15" ht="8.25" customHeight="1" x14ac:dyDescent="0.2">
      <c r="A87" s="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5" ht="18" customHeight="1" x14ac:dyDescent="0.2">
      <c r="A88" s="33" t="s">
        <v>89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5" ht="19.5" customHeight="1" x14ac:dyDescent="0.25">
      <c r="A89" s="35" t="s">
        <v>90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5" ht="19.5" customHeight="1" x14ac:dyDescent="0.25">
      <c r="A90" s="35" t="s">
        <v>91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5" ht="21.75" customHeight="1" x14ac:dyDescent="0.2">
      <c r="A91" s="35" t="s">
        <v>92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5" ht="20.25" customHeight="1" x14ac:dyDescent="0.2">
      <c r="A92" s="37" t="s">
        <v>93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5" ht="19.5" customHeight="1" x14ac:dyDescent="0.2">
      <c r="A93" s="38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1.75" customHeight="1" x14ac:dyDescent="0.2">
      <c r="A94" s="49" t="s">
        <v>103</v>
      </c>
      <c r="B94" s="39"/>
      <c r="D94" s="55" t="s">
        <v>102</v>
      </c>
      <c r="E94" s="39"/>
      <c r="F94" s="49" t="s">
        <v>96</v>
      </c>
      <c r="G94" s="50"/>
      <c r="H94" s="49" t="s">
        <v>98</v>
      </c>
      <c r="J94" s="39"/>
      <c r="K94" s="39"/>
      <c r="L94" s="39"/>
      <c r="M94" s="39"/>
      <c r="N94" s="39"/>
    </row>
    <row r="95" spans="1:15" ht="21.75" customHeight="1" x14ac:dyDescent="0.2">
      <c r="A95" s="3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5" ht="21.75" customHeight="1" x14ac:dyDescent="0.2">
      <c r="A96" s="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 ht="21.75" customHeight="1" x14ac:dyDescent="0.25">
      <c r="A97" s="66" t="s">
        <v>105</v>
      </c>
      <c r="B97" s="54" t="s">
        <v>107</v>
      </c>
      <c r="C97" s="132" t="s">
        <v>112</v>
      </c>
      <c r="D97" s="132"/>
      <c r="E97" s="132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4.25" customHeight="1" x14ac:dyDescent="0.2">
      <c r="A98" s="65" t="s">
        <v>108</v>
      </c>
      <c r="B98" s="130" t="s">
        <v>106</v>
      </c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spans="1:14" ht="21.75" customHeight="1" x14ac:dyDescent="0.2">
      <c r="A99" s="4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21.75" customHeight="1" x14ac:dyDescent="0.2">
      <c r="A100" s="4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ht="21.75" customHeight="1" x14ac:dyDescent="0.2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2" spans="1:14" ht="21.75" customHeight="1" x14ac:dyDescent="0.2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4" ht="21.75" customHeight="1" x14ac:dyDescent="0.25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</row>
    <row r="104" spans="1:14" ht="21.75" customHeight="1" x14ac:dyDescent="0.25">
      <c r="A104" s="4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</row>
    <row r="106" spans="1:14" ht="21.75" customHeight="1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1:14" ht="21.75" customHeight="1" x14ac:dyDescent="0.2"/>
    <row r="108" spans="1:14" ht="21.75" customHeight="1" x14ac:dyDescent="0.2"/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</sheetData>
  <mergeCells count="6">
    <mergeCell ref="B98:N98"/>
    <mergeCell ref="A1:N1"/>
    <mergeCell ref="A2:N2"/>
    <mergeCell ref="A3:N3"/>
    <mergeCell ref="A4:N4"/>
    <mergeCell ref="C97:E97"/>
  </mergeCells>
  <printOptions horizontalCentered="1" verticalCentered="1"/>
  <pageMargins left="0.25" right="0.25" top="0.75" bottom="0.75" header="0.3" footer="0.3"/>
  <pageSetup paperSize="5" scale="57" fitToHeight="0" orientation="portrait" r:id="rId1"/>
  <headerFooter scaleWithDoc="0" alignWithMargins="0">
    <oddFooter>&amp;C&amp;L&amp;R Página &amp;P de &amp;N</oddFooter>
  </headerFooter>
  <rowBreaks count="1" manualBreakCount="1">
    <brk id="47" max="13" man="1"/>
  </rowBreaks>
  <colBreaks count="1" manualBreakCount="1">
    <brk id="7" max="101" man="1"/>
  </colBreaks>
  <ignoredErrors>
    <ignoredError sqref="F8 F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0"/>
  <sheetViews>
    <sheetView view="pageBreakPreview" zoomScaleNormal="71" zoomScaleSheetLayoutView="100" workbookViewId="0">
      <pane xSplit="1" topLeftCell="B1" activePane="topRight" state="frozen"/>
      <selection activeCell="A4" sqref="A4"/>
      <selection pane="topRight" activeCell="A49" sqref="A49"/>
    </sheetView>
  </sheetViews>
  <sheetFormatPr baseColWidth="10" defaultColWidth="9.140625" defaultRowHeight="12.75" x14ac:dyDescent="0.2"/>
  <cols>
    <col min="1" max="1" width="61.140625" customWidth="1"/>
    <col min="2" max="2" width="25.28515625" customWidth="1"/>
    <col min="3" max="3" width="19.85546875" customWidth="1"/>
    <col min="4" max="4" width="16.85546875" customWidth="1"/>
    <col min="5" max="5" width="16.85546875" bestFit="1" customWidth="1"/>
    <col min="6" max="6" width="29.7109375" customWidth="1"/>
    <col min="7" max="13" width="29.7109375" hidden="1" customWidth="1"/>
    <col min="14" max="14" width="12.42578125" hidden="1" customWidth="1"/>
    <col min="15" max="15" width="25.140625" customWidth="1"/>
    <col min="17" max="17" width="17" customWidth="1"/>
    <col min="18" max="18" width="22.85546875" customWidth="1"/>
  </cols>
  <sheetData>
    <row r="1" spans="1:15" ht="62.25" customHeight="1" x14ac:dyDescent="0.4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ht="62.25" customHeight="1" x14ac:dyDescent="0.4">
      <c r="A2" s="127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5" ht="30" customHeight="1" x14ac:dyDescent="0.3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ht="27" customHeight="1" x14ac:dyDescent="0.3">
      <c r="A4" s="128" t="s">
        <v>109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5" ht="25.5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5" ht="24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33.75" thickBot="1" x14ac:dyDescent="0.25">
      <c r="A7" s="2" t="s">
        <v>1</v>
      </c>
      <c r="B7" s="3" t="s">
        <v>101</v>
      </c>
      <c r="C7" s="3" t="s">
        <v>2</v>
      </c>
      <c r="D7" s="3" t="s">
        <v>3</v>
      </c>
      <c r="E7" s="3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94</v>
      </c>
      <c r="K7" s="4" t="s">
        <v>95</v>
      </c>
      <c r="L7" s="4" t="s">
        <v>97</v>
      </c>
      <c r="M7" s="4" t="s">
        <v>99</v>
      </c>
      <c r="N7" s="4" t="s">
        <v>104</v>
      </c>
    </row>
    <row r="8" spans="1:15" ht="16.5" x14ac:dyDescent="0.2">
      <c r="A8" s="5" t="s">
        <v>9</v>
      </c>
      <c r="B8" s="6">
        <v>78543676</v>
      </c>
      <c r="C8" s="6">
        <v>3946077.34</v>
      </c>
      <c r="D8" s="6">
        <v>4279876.08</v>
      </c>
      <c r="E8" s="6">
        <v>6941725.2000000002</v>
      </c>
      <c r="F8" s="6">
        <v>4820992.76</v>
      </c>
      <c r="G8" s="6"/>
      <c r="H8" s="6"/>
      <c r="I8" s="6"/>
      <c r="J8" s="6"/>
      <c r="K8" s="6"/>
      <c r="L8" s="6"/>
      <c r="M8" s="6"/>
      <c r="N8" s="6"/>
    </row>
    <row r="9" spans="1:15" ht="16.5" x14ac:dyDescent="0.2">
      <c r="A9" s="7" t="s">
        <v>10</v>
      </c>
      <c r="B9" s="6">
        <v>61365141</v>
      </c>
      <c r="C9" s="6">
        <v>3839761.61</v>
      </c>
      <c r="D9" s="6">
        <v>3838535.18</v>
      </c>
      <c r="E9" s="6">
        <v>4918458.9000000004</v>
      </c>
      <c r="F9" s="6">
        <v>4610310.9000000004</v>
      </c>
      <c r="G9" s="6"/>
      <c r="H9" s="6"/>
      <c r="I9" s="6"/>
      <c r="J9" s="6"/>
      <c r="K9" s="6"/>
      <c r="L9" s="6"/>
      <c r="M9" s="6"/>
      <c r="N9" s="6"/>
    </row>
    <row r="10" spans="1:15" ht="16.5" x14ac:dyDescent="0.25">
      <c r="A10" s="8" t="s">
        <v>11</v>
      </c>
      <c r="B10" s="9">
        <v>52393625</v>
      </c>
      <c r="C10" s="9">
        <v>3243250</v>
      </c>
      <c r="D10" s="9">
        <v>3067916.67</v>
      </c>
      <c r="E10" s="9">
        <v>4128063.56</v>
      </c>
      <c r="F10" s="9">
        <v>3890328.9</v>
      </c>
      <c r="G10" s="9"/>
      <c r="H10" s="9"/>
      <c r="I10" s="9"/>
      <c r="J10" s="9"/>
      <c r="K10" s="9"/>
      <c r="L10" s="9"/>
      <c r="M10" s="9"/>
      <c r="N10" s="9"/>
    </row>
    <row r="11" spans="1:15" ht="16.5" x14ac:dyDescent="0.25">
      <c r="A11" s="8" t="s">
        <v>12</v>
      </c>
      <c r="B11" s="9">
        <v>3450000</v>
      </c>
      <c r="C11" s="9">
        <v>115000</v>
      </c>
      <c r="D11" s="9">
        <v>315000</v>
      </c>
      <c r="E11" s="9">
        <v>215000</v>
      </c>
      <c r="F11" s="9">
        <v>226000</v>
      </c>
      <c r="G11" s="9"/>
      <c r="H11" s="9"/>
      <c r="I11" s="9"/>
      <c r="J11" s="9"/>
      <c r="K11" s="9"/>
      <c r="L11" s="9"/>
      <c r="M11" s="9"/>
      <c r="N11" s="9"/>
    </row>
    <row r="12" spans="1:15" ht="16.5" x14ac:dyDescent="0.25">
      <c r="A12" s="8" t="s">
        <v>13</v>
      </c>
      <c r="B12" s="10"/>
      <c r="C12" s="9">
        <v>0</v>
      </c>
      <c r="D12" s="9">
        <v>0</v>
      </c>
      <c r="E12" s="9">
        <v>0</v>
      </c>
      <c r="F12" s="9">
        <v>0</v>
      </c>
      <c r="G12" s="9"/>
      <c r="H12" s="9"/>
      <c r="I12" s="9"/>
      <c r="J12" s="9"/>
      <c r="K12" s="9"/>
      <c r="L12" s="9"/>
      <c r="M12" s="9"/>
      <c r="N12" s="9"/>
    </row>
    <row r="13" spans="1:15" ht="16.5" x14ac:dyDescent="0.25">
      <c r="A13" s="8" t="s">
        <v>14</v>
      </c>
      <c r="B13" s="10"/>
      <c r="C13" s="9">
        <v>0</v>
      </c>
      <c r="D13" s="9">
        <v>0</v>
      </c>
      <c r="E13" s="9">
        <v>0</v>
      </c>
      <c r="F13" s="9">
        <v>0</v>
      </c>
      <c r="G13" s="9"/>
      <c r="H13" s="9"/>
      <c r="I13" s="9"/>
      <c r="J13" s="9"/>
      <c r="K13" s="9"/>
      <c r="L13" s="9"/>
      <c r="M13" s="9"/>
      <c r="N13" s="9"/>
    </row>
    <row r="14" spans="1:15" ht="33" x14ac:dyDescent="0.25">
      <c r="A14" s="8" t="s">
        <v>15</v>
      </c>
      <c r="B14" s="9">
        <v>5521516</v>
      </c>
      <c r="C14" s="9">
        <v>481511.61</v>
      </c>
      <c r="D14" s="9">
        <v>455618.51</v>
      </c>
      <c r="E14" s="9">
        <v>575395.34</v>
      </c>
      <c r="F14" s="9">
        <v>493982</v>
      </c>
      <c r="G14" s="9"/>
      <c r="H14" s="9"/>
      <c r="I14" s="9"/>
      <c r="J14" s="9"/>
      <c r="K14" s="9"/>
      <c r="L14" s="9"/>
      <c r="M14" s="9"/>
      <c r="N14" s="9"/>
    </row>
    <row r="15" spans="1:15" ht="16.5" x14ac:dyDescent="0.25">
      <c r="A15" s="7" t="s">
        <v>16</v>
      </c>
      <c r="B15" s="6">
        <v>6234442</v>
      </c>
      <c r="C15" s="11">
        <v>106315.73</v>
      </c>
      <c r="D15" s="11">
        <v>141340.9</v>
      </c>
      <c r="E15" s="11">
        <v>203792.51</v>
      </c>
      <c r="F15" s="11">
        <v>153515.57999999999</v>
      </c>
      <c r="G15" s="11"/>
      <c r="H15" s="11"/>
      <c r="I15" s="11"/>
      <c r="J15" s="11"/>
      <c r="K15" s="11"/>
      <c r="L15" s="11"/>
      <c r="M15" s="11"/>
      <c r="N15" s="11"/>
      <c r="O15" s="12"/>
    </row>
    <row r="16" spans="1:15" ht="16.5" x14ac:dyDescent="0.25">
      <c r="A16" s="8" t="s">
        <v>17</v>
      </c>
      <c r="B16" s="9">
        <v>1839000</v>
      </c>
      <c r="C16" s="9">
        <v>106315.73</v>
      </c>
      <c r="D16" s="9">
        <v>141340.9</v>
      </c>
      <c r="E16" s="9">
        <v>145142.51</v>
      </c>
      <c r="F16" s="9">
        <v>146015.57999999999</v>
      </c>
      <c r="G16" s="9"/>
      <c r="H16" s="9"/>
      <c r="I16" s="9"/>
      <c r="J16" s="9"/>
      <c r="K16" s="9"/>
      <c r="L16" s="9"/>
      <c r="M16" s="9"/>
      <c r="N16" s="9"/>
    </row>
    <row r="17" spans="1:15" ht="33" x14ac:dyDescent="0.25">
      <c r="A17" s="8" t="s">
        <v>18</v>
      </c>
      <c r="B17" s="9">
        <v>680442</v>
      </c>
      <c r="C17" s="9">
        <v>0</v>
      </c>
      <c r="D17" s="9">
        <v>0</v>
      </c>
      <c r="E17" s="9">
        <v>0</v>
      </c>
      <c r="F17" s="9">
        <v>7500</v>
      </c>
      <c r="G17" s="9"/>
      <c r="H17" s="9"/>
      <c r="I17" s="9"/>
      <c r="J17" s="9"/>
      <c r="K17" s="9"/>
      <c r="L17" s="9"/>
      <c r="M17" s="9"/>
      <c r="N17" s="9"/>
    </row>
    <row r="18" spans="1:15" ht="16.5" x14ac:dyDescent="0.25">
      <c r="A18" s="8" t="s">
        <v>19</v>
      </c>
      <c r="B18" s="9">
        <v>1000000</v>
      </c>
      <c r="C18" s="9">
        <v>0</v>
      </c>
      <c r="D18" s="9">
        <v>0</v>
      </c>
      <c r="E18" s="9">
        <v>58650</v>
      </c>
      <c r="F18" s="9">
        <v>0</v>
      </c>
      <c r="G18" s="9"/>
      <c r="H18" s="9"/>
      <c r="I18" s="9"/>
      <c r="J18" s="9"/>
      <c r="K18" s="9"/>
      <c r="L18" s="9"/>
      <c r="M18" s="9"/>
      <c r="N18" s="9"/>
    </row>
    <row r="19" spans="1:15" ht="16.5" x14ac:dyDescent="0.25">
      <c r="A19" s="8" t="s">
        <v>20</v>
      </c>
      <c r="B19" s="13">
        <v>15000</v>
      </c>
      <c r="C19" s="9">
        <v>0</v>
      </c>
      <c r="D19" s="9">
        <v>0</v>
      </c>
      <c r="E19" s="9">
        <v>0</v>
      </c>
      <c r="F19" s="9">
        <v>0</v>
      </c>
      <c r="G19" s="9"/>
      <c r="H19" s="9"/>
      <c r="I19" s="9"/>
      <c r="J19" s="9"/>
      <c r="K19" s="9"/>
      <c r="L19" s="9"/>
      <c r="M19" s="9"/>
      <c r="N19" s="9"/>
    </row>
    <row r="20" spans="1:15" ht="16.5" x14ac:dyDescent="0.25">
      <c r="A20" s="8" t="s">
        <v>21</v>
      </c>
      <c r="B20" s="10">
        <v>400000</v>
      </c>
      <c r="C20" s="9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9"/>
    </row>
    <row r="21" spans="1:15" ht="16.5" x14ac:dyDescent="0.25">
      <c r="A21" s="8" t="s">
        <v>22</v>
      </c>
      <c r="B21" s="13">
        <v>350000</v>
      </c>
      <c r="C21" s="9">
        <v>0</v>
      </c>
      <c r="D21" s="9">
        <v>0</v>
      </c>
      <c r="E21" s="9">
        <v>0</v>
      </c>
      <c r="F21" s="9">
        <v>0</v>
      </c>
      <c r="G21" s="9"/>
      <c r="H21" s="9"/>
      <c r="I21" s="9"/>
      <c r="J21" s="9"/>
      <c r="K21" s="9"/>
      <c r="L21" s="9"/>
      <c r="M21" s="9"/>
      <c r="N21" s="9"/>
    </row>
    <row r="22" spans="1:15" ht="49.5" x14ac:dyDescent="0.25">
      <c r="A22" s="8" t="s">
        <v>23</v>
      </c>
      <c r="B22" s="9">
        <v>550000</v>
      </c>
      <c r="C22" s="9">
        <v>0</v>
      </c>
      <c r="D22" s="9">
        <v>0</v>
      </c>
      <c r="E22" s="9">
        <v>0</v>
      </c>
      <c r="F22" s="9">
        <v>0</v>
      </c>
      <c r="G22" s="9"/>
      <c r="H22" s="9"/>
      <c r="I22" s="9"/>
      <c r="J22" s="9"/>
      <c r="K22" s="9"/>
      <c r="L22" s="9"/>
      <c r="M22" s="9"/>
      <c r="N22" s="9"/>
    </row>
    <row r="23" spans="1:15" ht="33" x14ac:dyDescent="0.25">
      <c r="A23" s="8" t="s">
        <v>24</v>
      </c>
      <c r="B23" s="9">
        <v>1300000</v>
      </c>
      <c r="C23" s="9">
        <v>0</v>
      </c>
      <c r="D23" s="9">
        <v>0</v>
      </c>
      <c r="E23" s="9">
        <v>0</v>
      </c>
      <c r="F23" s="9">
        <v>0</v>
      </c>
      <c r="G23" s="9"/>
      <c r="H23" s="9"/>
      <c r="I23" s="9"/>
      <c r="J23" s="9"/>
      <c r="K23" s="9"/>
      <c r="L23" s="9"/>
      <c r="M23" s="9"/>
      <c r="N23" s="9"/>
    </row>
    <row r="24" spans="1:15" ht="16.5" x14ac:dyDescent="0.25">
      <c r="A24" s="8" t="s">
        <v>25</v>
      </c>
      <c r="B24" s="10">
        <v>100000</v>
      </c>
      <c r="C24" s="9">
        <v>0</v>
      </c>
      <c r="D24" s="9">
        <v>0</v>
      </c>
      <c r="E24" s="9"/>
      <c r="F24" s="9">
        <v>0</v>
      </c>
      <c r="G24" s="9"/>
      <c r="H24" s="9"/>
      <c r="I24" s="9"/>
      <c r="J24" s="9"/>
      <c r="K24" s="9"/>
      <c r="L24" s="9"/>
      <c r="M24" s="9"/>
      <c r="N24" s="9"/>
    </row>
    <row r="25" spans="1:15" ht="16.5" x14ac:dyDescent="0.25">
      <c r="A25" s="7" t="s">
        <v>26</v>
      </c>
      <c r="B25" s="6">
        <v>7929985</v>
      </c>
      <c r="C25" s="11">
        <v>0</v>
      </c>
      <c r="D25" s="11">
        <v>300000</v>
      </c>
      <c r="E25" s="11">
        <v>896359.79</v>
      </c>
      <c r="F25" s="11">
        <v>57166.28</v>
      </c>
      <c r="G25" s="11"/>
      <c r="H25" s="11"/>
      <c r="I25" s="11"/>
      <c r="J25" s="11"/>
      <c r="K25" s="11"/>
      <c r="L25" s="11"/>
      <c r="M25" s="11"/>
      <c r="N25" s="11"/>
      <c r="O25" s="12"/>
    </row>
    <row r="26" spans="1:15" ht="33" x14ac:dyDescent="0.25">
      <c r="A26" s="8" t="s">
        <v>27</v>
      </c>
      <c r="B26" s="9">
        <v>498335</v>
      </c>
      <c r="C26" s="9">
        <v>0</v>
      </c>
      <c r="D26" s="9">
        <v>0</v>
      </c>
      <c r="E26" s="9">
        <v>40887.56</v>
      </c>
      <c r="F26" s="9">
        <v>0</v>
      </c>
      <c r="G26" s="9"/>
      <c r="H26" s="9"/>
      <c r="I26" s="9"/>
      <c r="J26" s="9"/>
      <c r="K26" s="9"/>
      <c r="L26" s="9"/>
      <c r="M26" s="9"/>
      <c r="N26" s="9"/>
    </row>
    <row r="27" spans="1:15" ht="16.5" x14ac:dyDescent="0.25">
      <c r="A27" s="8" t="s">
        <v>28</v>
      </c>
      <c r="B27" s="9">
        <v>800000</v>
      </c>
      <c r="C27" s="9">
        <v>0</v>
      </c>
      <c r="D27" s="9">
        <v>0</v>
      </c>
      <c r="E27" s="9">
        <v>0</v>
      </c>
      <c r="F27" s="9">
        <v>0</v>
      </c>
      <c r="G27" s="9"/>
      <c r="H27" s="9"/>
      <c r="I27" s="9"/>
      <c r="J27" s="9"/>
      <c r="K27" s="9"/>
      <c r="L27" s="9"/>
      <c r="M27" s="9"/>
      <c r="N27" s="9"/>
    </row>
    <row r="28" spans="1:15" ht="33" x14ac:dyDescent="0.25">
      <c r="A28" s="8" t="s">
        <v>29</v>
      </c>
      <c r="B28" s="9">
        <v>407200</v>
      </c>
      <c r="C28" s="9">
        <v>0</v>
      </c>
      <c r="D28" s="9">
        <v>0</v>
      </c>
      <c r="E28" s="9">
        <v>20687.21</v>
      </c>
      <c r="F28" s="9">
        <v>0</v>
      </c>
      <c r="G28" s="9"/>
      <c r="H28" s="9"/>
      <c r="I28" s="9"/>
      <c r="J28" s="9"/>
      <c r="K28" s="9"/>
      <c r="L28" s="9"/>
      <c r="M28" s="9"/>
      <c r="N28" s="9"/>
    </row>
    <row r="29" spans="1:15" ht="16.5" x14ac:dyDescent="0.25">
      <c r="A29" s="8" t="s">
        <v>30</v>
      </c>
      <c r="B29" s="10">
        <v>79000</v>
      </c>
      <c r="C29" s="9">
        <v>0</v>
      </c>
      <c r="D29" s="9">
        <v>0</v>
      </c>
      <c r="E29" s="9">
        <v>0</v>
      </c>
      <c r="F29" s="9">
        <v>0</v>
      </c>
      <c r="G29" s="9"/>
      <c r="H29" s="9"/>
      <c r="I29" s="9"/>
      <c r="J29" s="9"/>
      <c r="K29" s="9"/>
      <c r="L29" s="9"/>
      <c r="M29" s="9"/>
      <c r="N29" s="9"/>
    </row>
    <row r="30" spans="1:15" ht="33" x14ac:dyDescent="0.25">
      <c r="A30" s="8" t="s">
        <v>31</v>
      </c>
      <c r="B30" s="10">
        <v>140000</v>
      </c>
      <c r="C30" s="9">
        <v>0</v>
      </c>
      <c r="D30" s="9">
        <v>0</v>
      </c>
      <c r="E30" s="9">
        <v>0</v>
      </c>
      <c r="F30" s="9">
        <v>43950.28</v>
      </c>
      <c r="G30" s="9"/>
      <c r="H30" s="9"/>
      <c r="I30" s="9"/>
      <c r="J30" s="9"/>
      <c r="K30" s="9"/>
      <c r="L30" s="9"/>
      <c r="M30" s="9"/>
      <c r="N30" s="9"/>
    </row>
    <row r="31" spans="1:15" ht="33" x14ac:dyDescent="0.25">
      <c r="A31" s="8" t="s">
        <v>32</v>
      </c>
      <c r="B31" s="9">
        <v>90000</v>
      </c>
      <c r="C31" s="9">
        <v>0</v>
      </c>
      <c r="D31" s="9">
        <v>0</v>
      </c>
      <c r="E31" s="9">
        <v>0</v>
      </c>
      <c r="F31" s="9">
        <v>0</v>
      </c>
      <c r="G31" s="9"/>
      <c r="H31" s="9"/>
      <c r="I31" s="9"/>
      <c r="J31" s="9"/>
      <c r="K31" s="9"/>
      <c r="L31" s="9"/>
      <c r="M31" s="9"/>
      <c r="N31" s="9"/>
    </row>
    <row r="32" spans="1:15" ht="33" x14ac:dyDescent="0.25">
      <c r="A32" s="8" t="s">
        <v>33</v>
      </c>
      <c r="B32" s="9">
        <v>3600000</v>
      </c>
      <c r="C32" s="9"/>
      <c r="D32" s="9">
        <v>300000</v>
      </c>
      <c r="E32" s="9">
        <v>600000</v>
      </c>
      <c r="F32" s="9">
        <v>0</v>
      </c>
      <c r="G32" s="9"/>
      <c r="H32" s="9"/>
      <c r="I32" s="9"/>
      <c r="J32" s="9"/>
      <c r="K32" s="9"/>
      <c r="L32" s="9"/>
      <c r="M32" s="9"/>
      <c r="N32" s="9"/>
    </row>
    <row r="33" spans="1:18" ht="33" x14ac:dyDescent="0.25">
      <c r="A33" s="8" t="s">
        <v>34</v>
      </c>
      <c r="B33" s="10"/>
      <c r="C33" s="9">
        <f t="shared" ref="C33:C41" si="0">-C34</f>
        <v>0</v>
      </c>
      <c r="D33" s="9"/>
      <c r="E33" s="9">
        <v>0</v>
      </c>
      <c r="F33" s="9">
        <v>0</v>
      </c>
      <c r="G33" s="9"/>
      <c r="H33" s="9"/>
      <c r="I33" s="9"/>
      <c r="J33" s="9"/>
      <c r="K33" s="9"/>
      <c r="L33" s="9"/>
      <c r="M33" s="9"/>
      <c r="N33" s="9"/>
    </row>
    <row r="34" spans="1:18" ht="16.5" x14ac:dyDescent="0.25">
      <c r="A34" s="8" t="s">
        <v>35</v>
      </c>
      <c r="B34" s="9">
        <v>2365450</v>
      </c>
      <c r="C34" s="9">
        <f t="shared" si="0"/>
        <v>0</v>
      </c>
      <c r="D34" s="9"/>
      <c r="E34" s="9">
        <v>234785.05</v>
      </c>
      <c r="F34" s="9">
        <v>13216</v>
      </c>
      <c r="G34" s="9"/>
      <c r="H34" s="9"/>
      <c r="I34" s="9"/>
      <c r="J34" s="9"/>
      <c r="K34" s="9"/>
      <c r="L34" s="9"/>
      <c r="M34" s="9"/>
      <c r="N34" s="9"/>
    </row>
    <row r="35" spans="1:18" ht="16.5" x14ac:dyDescent="0.25">
      <c r="A35" s="7" t="s">
        <v>36</v>
      </c>
      <c r="B35" s="52">
        <v>1035056</v>
      </c>
      <c r="C35" s="9">
        <f t="shared" si="0"/>
        <v>0</v>
      </c>
      <c r="D35" s="9"/>
      <c r="E35" s="9">
        <v>0</v>
      </c>
      <c r="F35" s="9">
        <v>0</v>
      </c>
      <c r="G35" s="9"/>
      <c r="H35" s="9"/>
      <c r="I35" s="9"/>
      <c r="J35" s="9"/>
      <c r="K35" s="9"/>
      <c r="L35" s="9"/>
      <c r="M35" s="9"/>
      <c r="N35" s="9"/>
      <c r="O35" s="12"/>
      <c r="Q35" s="12"/>
      <c r="R35" s="14"/>
    </row>
    <row r="36" spans="1:18" ht="33" x14ac:dyDescent="0.25">
      <c r="A36" s="8" t="s">
        <v>37</v>
      </c>
      <c r="B36" s="53">
        <v>1035056</v>
      </c>
      <c r="C36" s="9">
        <f t="shared" si="0"/>
        <v>0</v>
      </c>
      <c r="D36" s="9"/>
      <c r="E36" s="9">
        <v>0</v>
      </c>
      <c r="F36" s="9">
        <v>0</v>
      </c>
      <c r="G36" s="9"/>
      <c r="H36" s="9"/>
      <c r="I36" s="9"/>
      <c r="J36" s="9"/>
      <c r="K36" s="9"/>
      <c r="L36" s="9"/>
      <c r="M36" s="9"/>
      <c r="N36" s="9"/>
    </row>
    <row r="37" spans="1:18" ht="33" x14ac:dyDescent="0.25">
      <c r="A37" s="8" t="s">
        <v>38</v>
      </c>
      <c r="B37" s="10"/>
      <c r="C37" s="9">
        <f t="shared" si="0"/>
        <v>0</v>
      </c>
      <c r="D37" s="9"/>
      <c r="E37" s="9">
        <v>0</v>
      </c>
      <c r="F37" s="9">
        <v>0</v>
      </c>
      <c r="G37" s="9"/>
      <c r="H37" s="9"/>
      <c r="I37" s="9"/>
      <c r="J37" s="9"/>
      <c r="K37" s="9"/>
      <c r="L37" s="9"/>
      <c r="M37" s="9"/>
      <c r="N37" s="9"/>
    </row>
    <row r="38" spans="1:18" ht="33" x14ac:dyDescent="0.25">
      <c r="A38" s="8" t="s">
        <v>39</v>
      </c>
      <c r="B38" s="10"/>
      <c r="C38" s="9">
        <f t="shared" si="0"/>
        <v>0</v>
      </c>
      <c r="D38" s="9"/>
      <c r="E38" s="9">
        <v>0</v>
      </c>
      <c r="F38" s="9">
        <v>0</v>
      </c>
      <c r="G38" s="9"/>
      <c r="H38" s="9"/>
      <c r="I38" s="9"/>
      <c r="J38" s="9"/>
      <c r="K38" s="9"/>
      <c r="L38" s="9"/>
      <c r="M38" s="9"/>
      <c r="N38" s="9"/>
    </row>
    <row r="39" spans="1:18" ht="33" x14ac:dyDescent="0.25">
      <c r="A39" s="8" t="s">
        <v>40</v>
      </c>
      <c r="B39" s="10"/>
      <c r="C39" s="9">
        <f t="shared" si="0"/>
        <v>0</v>
      </c>
      <c r="D39" s="9"/>
      <c r="E39" s="9">
        <v>0</v>
      </c>
      <c r="F39" s="9">
        <v>0</v>
      </c>
      <c r="G39" s="9"/>
      <c r="H39" s="9"/>
      <c r="I39" s="9"/>
      <c r="J39" s="9"/>
      <c r="K39" s="9"/>
      <c r="L39" s="9"/>
      <c r="M39" s="9"/>
      <c r="N39" s="9"/>
    </row>
    <row r="40" spans="1:18" ht="33" x14ac:dyDescent="0.25">
      <c r="A40" s="8" t="s">
        <v>41</v>
      </c>
      <c r="B40" s="10"/>
      <c r="C40" s="9">
        <f t="shared" si="0"/>
        <v>0</v>
      </c>
      <c r="D40" s="9"/>
      <c r="E40" s="9">
        <v>0</v>
      </c>
      <c r="F40" s="9">
        <v>0</v>
      </c>
      <c r="G40" s="9"/>
      <c r="H40" s="9"/>
      <c r="I40" s="9"/>
      <c r="J40" s="9"/>
      <c r="K40" s="9"/>
      <c r="L40" s="9"/>
      <c r="M40" s="9"/>
      <c r="N40" s="9"/>
    </row>
    <row r="41" spans="1:18" ht="16.5" x14ac:dyDescent="0.25">
      <c r="A41" s="8" t="s">
        <v>42</v>
      </c>
      <c r="B41" s="10"/>
      <c r="C41" s="9">
        <f t="shared" si="0"/>
        <v>0</v>
      </c>
      <c r="D41" s="9"/>
      <c r="E41" s="9">
        <v>0</v>
      </c>
      <c r="F41" s="9">
        <v>0</v>
      </c>
      <c r="G41" s="9"/>
      <c r="H41" s="9"/>
      <c r="I41" s="9"/>
      <c r="J41" s="9"/>
      <c r="K41" s="9"/>
      <c r="L41" s="9"/>
      <c r="M41" s="9"/>
      <c r="N41" s="9"/>
    </row>
    <row r="42" spans="1:18" ht="33" x14ac:dyDescent="0.25">
      <c r="A42" s="8" t="s">
        <v>43</v>
      </c>
      <c r="B42" s="10"/>
      <c r="C42" s="9">
        <v>0</v>
      </c>
      <c r="D42" s="9"/>
      <c r="E42" s="9">
        <v>0</v>
      </c>
      <c r="F42" s="9">
        <v>0</v>
      </c>
      <c r="G42" s="9"/>
      <c r="H42" s="9"/>
      <c r="I42" s="9"/>
      <c r="J42" s="9"/>
      <c r="K42" s="9"/>
      <c r="L42" s="9"/>
      <c r="M42" s="9"/>
      <c r="N42" s="9"/>
    </row>
    <row r="43" spans="1:18" ht="33" x14ac:dyDescent="0.25">
      <c r="A43" s="8" t="s">
        <v>44</v>
      </c>
      <c r="B43" s="10"/>
      <c r="C43" s="9">
        <v>0</v>
      </c>
      <c r="D43" s="9"/>
      <c r="E43" s="9">
        <v>0</v>
      </c>
      <c r="F43" s="9">
        <v>0</v>
      </c>
      <c r="G43" s="9"/>
      <c r="H43" s="9"/>
      <c r="I43" s="9"/>
      <c r="J43" s="9"/>
      <c r="K43" s="9"/>
      <c r="L43" s="9"/>
      <c r="M43" s="9"/>
      <c r="N43" s="9"/>
    </row>
    <row r="44" spans="1:18" ht="16.5" x14ac:dyDescent="0.25">
      <c r="A44" s="7" t="s">
        <v>45</v>
      </c>
      <c r="B44" s="6"/>
      <c r="C44" s="9">
        <f>C45+C46+C47-C48+C49+C50+C51</f>
        <v>0</v>
      </c>
      <c r="D44" s="9"/>
      <c r="E44" s="9">
        <v>0</v>
      </c>
      <c r="F44" s="9">
        <v>0</v>
      </c>
      <c r="G44" s="9"/>
      <c r="H44" s="9"/>
      <c r="I44" s="9"/>
      <c r="J44" s="9"/>
      <c r="K44" s="9"/>
      <c r="L44" s="9"/>
      <c r="M44" s="9"/>
      <c r="N44" s="9"/>
    </row>
    <row r="45" spans="1:18" ht="33" x14ac:dyDescent="0.25">
      <c r="A45" s="8" t="s">
        <v>46</v>
      </c>
      <c r="B45" s="10"/>
      <c r="C45" s="9">
        <v>0</v>
      </c>
      <c r="D45" s="9"/>
      <c r="E45" s="9">
        <v>0</v>
      </c>
      <c r="F45" s="9">
        <v>0</v>
      </c>
      <c r="G45" s="9"/>
      <c r="H45" s="9"/>
      <c r="I45" s="9"/>
      <c r="J45" s="9"/>
      <c r="K45" s="9"/>
      <c r="L45" s="9"/>
      <c r="M45" s="9"/>
      <c r="N45" s="9"/>
    </row>
    <row r="46" spans="1:18" ht="33" x14ac:dyDescent="0.25">
      <c r="A46" s="8" t="s">
        <v>47</v>
      </c>
      <c r="B46" s="9"/>
      <c r="C46" s="9">
        <v>0</v>
      </c>
      <c r="D46" s="9"/>
      <c r="E46" s="9">
        <v>0</v>
      </c>
      <c r="F46" s="9">
        <v>0</v>
      </c>
      <c r="G46" s="9"/>
      <c r="H46" s="9"/>
      <c r="I46" s="9"/>
      <c r="J46" s="9"/>
      <c r="K46" s="9"/>
      <c r="L46" s="9"/>
      <c r="M46" s="9"/>
      <c r="N46" s="9"/>
    </row>
    <row r="47" spans="1:18" ht="33" x14ac:dyDescent="0.25">
      <c r="A47" s="8" t="s">
        <v>48</v>
      </c>
      <c r="B47" s="10"/>
      <c r="C47" s="9">
        <v>0</v>
      </c>
      <c r="D47" s="9"/>
      <c r="E47" s="9">
        <v>0</v>
      </c>
      <c r="F47" s="9">
        <v>0</v>
      </c>
      <c r="G47" s="9"/>
      <c r="H47" s="9"/>
      <c r="I47" s="9"/>
      <c r="J47" s="9"/>
      <c r="K47" s="9"/>
      <c r="L47" s="9"/>
      <c r="M47" s="9"/>
      <c r="N47" s="9"/>
    </row>
    <row r="48" spans="1:18" ht="33.75" thickBot="1" x14ac:dyDescent="0.3">
      <c r="A48" s="8" t="s">
        <v>49</v>
      </c>
      <c r="B48" s="10"/>
      <c r="C48" s="9">
        <v>0</v>
      </c>
      <c r="D48" s="9"/>
      <c r="E48" s="9">
        <v>0</v>
      </c>
      <c r="F48" s="9">
        <v>0</v>
      </c>
      <c r="G48" s="15"/>
      <c r="H48" s="15"/>
      <c r="I48" s="15"/>
      <c r="J48" s="15"/>
      <c r="K48" s="15"/>
      <c r="L48" s="15"/>
      <c r="M48" s="15"/>
      <c r="N48" s="15"/>
    </row>
    <row r="49" spans="1:14" ht="33" x14ac:dyDescent="0.25">
      <c r="A49" s="16" t="s">
        <v>50</v>
      </c>
      <c r="B49" s="17"/>
      <c r="C49" s="18">
        <v>0</v>
      </c>
      <c r="D49" s="18"/>
      <c r="E49" s="18">
        <v>0</v>
      </c>
      <c r="F49" s="18">
        <v>0</v>
      </c>
      <c r="G49" s="18"/>
      <c r="H49" s="18"/>
      <c r="I49" s="18"/>
      <c r="J49" s="18"/>
      <c r="K49" s="18"/>
      <c r="L49" s="18"/>
      <c r="M49" s="18"/>
      <c r="N49" s="18"/>
    </row>
    <row r="50" spans="1:14" ht="33" x14ac:dyDescent="0.25">
      <c r="A50" s="8" t="s">
        <v>51</v>
      </c>
      <c r="B50" s="10"/>
      <c r="C50" s="9">
        <v>0</v>
      </c>
      <c r="D50" s="9"/>
      <c r="E50" s="9">
        <v>0</v>
      </c>
      <c r="F50" s="9">
        <v>0</v>
      </c>
      <c r="G50" s="9"/>
      <c r="H50" s="9"/>
      <c r="I50" s="9"/>
      <c r="J50" s="9"/>
      <c r="K50" s="9"/>
      <c r="L50" s="9"/>
      <c r="M50" s="9"/>
      <c r="N50" s="9"/>
    </row>
    <row r="51" spans="1:14" ht="33" x14ac:dyDescent="0.25">
      <c r="A51" s="8" t="s">
        <v>52</v>
      </c>
      <c r="B51" s="10"/>
      <c r="C51" s="9">
        <v>0</v>
      </c>
      <c r="D51" s="9"/>
      <c r="E51" s="9">
        <v>0</v>
      </c>
      <c r="F51" s="9">
        <v>0</v>
      </c>
      <c r="G51" s="9"/>
      <c r="H51" s="9"/>
      <c r="I51" s="9"/>
      <c r="J51" s="9"/>
      <c r="K51" s="9"/>
      <c r="L51" s="9"/>
      <c r="M51" s="9"/>
      <c r="N51" s="9"/>
    </row>
    <row r="52" spans="1:14" ht="33" x14ac:dyDescent="0.25">
      <c r="A52" s="7" t="s">
        <v>53</v>
      </c>
      <c r="B52" s="6">
        <v>1979052</v>
      </c>
      <c r="C52" s="9">
        <f>C53+C54+C55+C56+C57+C58+C59+C60+C61</f>
        <v>0</v>
      </c>
      <c r="D52" s="9"/>
      <c r="E52" s="11">
        <v>923114</v>
      </c>
      <c r="F52" s="56">
        <v>0</v>
      </c>
      <c r="G52" s="9"/>
      <c r="H52" s="9"/>
      <c r="I52" s="9"/>
      <c r="J52" s="9"/>
      <c r="K52" s="9"/>
      <c r="L52" s="9"/>
      <c r="M52" s="9"/>
      <c r="N52" s="9"/>
    </row>
    <row r="53" spans="1:14" ht="16.5" x14ac:dyDescent="0.25">
      <c r="A53" s="8" t="s">
        <v>54</v>
      </c>
      <c r="B53" s="9">
        <v>529000</v>
      </c>
      <c r="C53" s="9">
        <v>0</v>
      </c>
      <c r="D53" s="9"/>
      <c r="E53" s="9">
        <v>788594</v>
      </c>
      <c r="F53" s="56">
        <v>0</v>
      </c>
      <c r="G53" s="9"/>
      <c r="H53" s="9"/>
      <c r="I53" s="9"/>
      <c r="J53" s="9"/>
      <c r="K53" s="9"/>
      <c r="L53" s="9"/>
      <c r="M53" s="9"/>
      <c r="N53" s="9"/>
    </row>
    <row r="54" spans="1:14" ht="33" x14ac:dyDescent="0.25">
      <c r="A54" s="8" t="s">
        <v>55</v>
      </c>
      <c r="B54" s="9">
        <v>150000</v>
      </c>
      <c r="C54" s="9">
        <v>0</v>
      </c>
      <c r="D54" s="9"/>
      <c r="E54" s="9">
        <v>134520</v>
      </c>
      <c r="F54" s="56">
        <v>0</v>
      </c>
      <c r="G54" s="9"/>
      <c r="H54" s="9"/>
      <c r="I54" s="9"/>
      <c r="J54" s="9"/>
      <c r="K54" s="9"/>
      <c r="L54" s="9"/>
      <c r="M54" s="9"/>
      <c r="N54" s="9"/>
    </row>
    <row r="55" spans="1:14" ht="33" x14ac:dyDescent="0.25">
      <c r="A55" s="8" t="s">
        <v>56</v>
      </c>
      <c r="B55" s="10"/>
      <c r="C55" s="9">
        <v>0</v>
      </c>
      <c r="D55" s="9"/>
      <c r="E55" s="9">
        <v>0</v>
      </c>
      <c r="F55" s="56">
        <v>0</v>
      </c>
      <c r="G55" s="9"/>
      <c r="H55" s="9"/>
      <c r="I55" s="9"/>
      <c r="J55" s="9"/>
      <c r="K55" s="9"/>
      <c r="L55" s="9"/>
      <c r="M55" s="9"/>
      <c r="N55" s="9"/>
    </row>
    <row r="56" spans="1:14" ht="33" x14ac:dyDescent="0.25">
      <c r="A56" s="8" t="s">
        <v>57</v>
      </c>
      <c r="B56" s="10">
        <v>20000</v>
      </c>
      <c r="C56" s="9">
        <v>0</v>
      </c>
      <c r="D56" s="9"/>
      <c r="E56" s="9">
        <v>0</v>
      </c>
      <c r="F56" s="56">
        <v>0</v>
      </c>
      <c r="G56" s="9"/>
      <c r="H56" s="9"/>
      <c r="I56" s="9"/>
      <c r="J56" s="9"/>
      <c r="K56" s="9"/>
      <c r="L56" s="9"/>
      <c r="M56" s="9"/>
      <c r="N56" s="9"/>
    </row>
    <row r="57" spans="1:14" ht="33" x14ac:dyDescent="0.25">
      <c r="A57" s="8" t="s">
        <v>58</v>
      </c>
      <c r="B57" s="9">
        <v>350000</v>
      </c>
      <c r="C57" s="9">
        <v>0</v>
      </c>
      <c r="D57" s="9"/>
      <c r="E57" s="9">
        <v>0</v>
      </c>
      <c r="F57" s="56">
        <v>0</v>
      </c>
      <c r="G57" s="9"/>
      <c r="H57" s="9"/>
      <c r="I57" s="9"/>
      <c r="J57" s="9"/>
      <c r="K57" s="9"/>
      <c r="L57" s="9"/>
      <c r="M57" s="9"/>
      <c r="N57" s="9"/>
    </row>
    <row r="58" spans="1:14" ht="16.5" x14ac:dyDescent="0.25">
      <c r="A58" s="8" t="s">
        <v>59</v>
      </c>
      <c r="B58" s="10">
        <v>106052</v>
      </c>
      <c r="C58" s="9">
        <v>0</v>
      </c>
      <c r="D58" s="9"/>
      <c r="E58" s="9">
        <v>0</v>
      </c>
      <c r="F58" s="56">
        <v>0</v>
      </c>
      <c r="G58" s="9"/>
      <c r="H58" s="9"/>
      <c r="I58" s="9"/>
      <c r="J58" s="9"/>
      <c r="K58" s="9"/>
      <c r="L58" s="9"/>
      <c r="M58" s="9"/>
      <c r="N58" s="9"/>
    </row>
    <row r="59" spans="1:14" ht="16.5" x14ac:dyDescent="0.25">
      <c r="A59" s="8" t="s">
        <v>60</v>
      </c>
      <c r="B59" s="10"/>
      <c r="C59" s="9">
        <v>0</v>
      </c>
      <c r="D59" s="9"/>
      <c r="E59" s="9">
        <v>0</v>
      </c>
      <c r="F59" s="56">
        <v>0</v>
      </c>
      <c r="G59" s="9"/>
      <c r="H59" s="9"/>
      <c r="I59" s="9"/>
      <c r="J59" s="9"/>
      <c r="K59" s="9"/>
      <c r="L59" s="9"/>
      <c r="M59" s="9"/>
      <c r="N59" s="9"/>
    </row>
    <row r="60" spans="1:14" ht="16.5" x14ac:dyDescent="0.25">
      <c r="A60" s="8" t="s">
        <v>61</v>
      </c>
      <c r="B60" s="10">
        <v>824000</v>
      </c>
      <c r="C60" s="9">
        <v>0</v>
      </c>
      <c r="D60" s="9"/>
      <c r="E60" s="9">
        <v>0</v>
      </c>
      <c r="F60" s="56">
        <v>0</v>
      </c>
      <c r="G60" s="9"/>
      <c r="H60" s="9"/>
      <c r="I60" s="9"/>
      <c r="J60" s="9"/>
      <c r="K60" s="9"/>
      <c r="L60" s="9"/>
      <c r="M60" s="9"/>
      <c r="N60" s="9"/>
    </row>
    <row r="61" spans="1:14" ht="33" x14ac:dyDescent="0.25">
      <c r="A61" s="8" t="s">
        <v>62</v>
      </c>
      <c r="B61" s="10"/>
      <c r="C61" s="9">
        <v>0</v>
      </c>
      <c r="D61" s="9"/>
      <c r="E61" s="9">
        <v>0</v>
      </c>
      <c r="F61" s="56">
        <v>0</v>
      </c>
      <c r="G61" s="9"/>
      <c r="H61" s="9"/>
      <c r="I61" s="9"/>
      <c r="J61" s="9"/>
      <c r="K61" s="9"/>
      <c r="L61" s="9"/>
      <c r="M61" s="9"/>
      <c r="N61" s="9"/>
    </row>
    <row r="62" spans="1:14" ht="16.5" x14ac:dyDescent="0.25">
      <c r="A62" s="7" t="s">
        <v>63</v>
      </c>
      <c r="B62" s="6"/>
      <c r="C62" s="9">
        <f>C63+C64+C65-C66</f>
        <v>0</v>
      </c>
      <c r="D62" s="9"/>
      <c r="E62" s="9">
        <v>0</v>
      </c>
      <c r="F62" s="56">
        <v>0</v>
      </c>
      <c r="G62" s="9"/>
      <c r="H62" s="9"/>
      <c r="I62" s="9"/>
      <c r="J62" s="9"/>
      <c r="K62" s="9"/>
      <c r="L62" s="9"/>
      <c r="M62" s="9"/>
      <c r="N62" s="9"/>
    </row>
    <row r="63" spans="1:14" ht="16.5" x14ac:dyDescent="0.25">
      <c r="A63" s="8" t="s">
        <v>64</v>
      </c>
      <c r="B63" s="10"/>
      <c r="C63" s="9">
        <v>0</v>
      </c>
      <c r="D63" s="9"/>
      <c r="E63" s="9">
        <v>0</v>
      </c>
      <c r="F63" s="56">
        <v>0</v>
      </c>
      <c r="G63" s="9"/>
      <c r="H63" s="9"/>
      <c r="I63" s="9"/>
      <c r="J63" s="9"/>
      <c r="K63" s="9"/>
      <c r="L63" s="9"/>
      <c r="M63" s="9"/>
      <c r="N63" s="9"/>
    </row>
    <row r="64" spans="1:14" ht="16.5" x14ac:dyDescent="0.25">
      <c r="A64" s="8" t="s">
        <v>65</v>
      </c>
      <c r="B64" s="10"/>
      <c r="C64" s="9">
        <v>0</v>
      </c>
      <c r="D64" s="9"/>
      <c r="E64" s="9">
        <v>0</v>
      </c>
      <c r="F64" s="56">
        <v>0</v>
      </c>
      <c r="G64" s="9"/>
      <c r="H64" s="9"/>
      <c r="I64" s="9"/>
      <c r="J64" s="9"/>
      <c r="K64" s="9"/>
      <c r="L64" s="9"/>
      <c r="M64" s="9"/>
      <c r="N64" s="9"/>
    </row>
    <row r="65" spans="1:14" ht="33" x14ac:dyDescent="0.25">
      <c r="A65" s="8" t="s">
        <v>66</v>
      </c>
      <c r="B65" s="10"/>
      <c r="C65" s="9">
        <v>0</v>
      </c>
      <c r="D65" s="9"/>
      <c r="E65" s="9">
        <v>0</v>
      </c>
      <c r="F65" s="56">
        <v>0</v>
      </c>
      <c r="G65" s="9"/>
      <c r="H65" s="9"/>
      <c r="I65" s="9"/>
      <c r="J65" s="9"/>
      <c r="K65" s="9"/>
      <c r="L65" s="9"/>
      <c r="M65" s="9"/>
      <c r="N65" s="9"/>
    </row>
    <row r="66" spans="1:14" ht="49.5" x14ac:dyDescent="0.25">
      <c r="A66" s="8" t="s">
        <v>67</v>
      </c>
      <c r="B66" s="10"/>
      <c r="C66" s="9">
        <v>0</v>
      </c>
      <c r="D66" s="9"/>
      <c r="E66" s="9">
        <v>0</v>
      </c>
      <c r="F66" s="56">
        <v>0</v>
      </c>
      <c r="G66" s="9"/>
      <c r="H66" s="9"/>
      <c r="I66" s="9"/>
      <c r="J66" s="9"/>
      <c r="K66" s="9"/>
      <c r="L66" s="9"/>
      <c r="M66" s="9"/>
      <c r="N66" s="9"/>
    </row>
    <row r="67" spans="1:14" ht="33" x14ac:dyDescent="0.25">
      <c r="A67" s="7" t="s">
        <v>68</v>
      </c>
      <c r="B67" s="6"/>
      <c r="C67" s="9">
        <f>C68+C69</f>
        <v>0</v>
      </c>
      <c r="D67" s="9"/>
      <c r="E67" s="9">
        <v>0</v>
      </c>
      <c r="F67" s="56">
        <v>0</v>
      </c>
      <c r="G67" s="9"/>
      <c r="H67" s="9"/>
      <c r="I67" s="9"/>
      <c r="J67" s="9"/>
      <c r="K67" s="9"/>
      <c r="L67" s="9"/>
      <c r="M67" s="9"/>
      <c r="N67" s="9"/>
    </row>
    <row r="68" spans="1:14" ht="16.5" x14ac:dyDescent="0.25">
      <c r="A68" s="8" t="s">
        <v>69</v>
      </c>
      <c r="B68" s="10"/>
      <c r="C68" s="9">
        <v>0</v>
      </c>
      <c r="D68" s="9"/>
      <c r="E68" s="9">
        <v>0</v>
      </c>
      <c r="F68" s="56">
        <v>0</v>
      </c>
      <c r="G68" s="9"/>
      <c r="H68" s="9"/>
      <c r="I68" s="9"/>
      <c r="J68" s="9"/>
      <c r="K68" s="9"/>
      <c r="L68" s="9"/>
      <c r="M68" s="9"/>
      <c r="N68" s="9"/>
    </row>
    <row r="69" spans="1:14" ht="33" x14ac:dyDescent="0.25">
      <c r="A69" s="8" t="s">
        <v>70</v>
      </c>
      <c r="B69" s="10"/>
      <c r="C69" s="9">
        <v>0</v>
      </c>
      <c r="D69" s="9"/>
      <c r="E69" s="9">
        <v>0</v>
      </c>
      <c r="F69" s="56">
        <v>0</v>
      </c>
      <c r="G69" s="9"/>
      <c r="H69" s="9"/>
      <c r="I69" s="9"/>
      <c r="J69" s="9"/>
      <c r="K69" s="9"/>
      <c r="L69" s="9"/>
      <c r="M69" s="9"/>
      <c r="N69" s="9"/>
    </row>
    <row r="70" spans="1:14" ht="16.5" x14ac:dyDescent="0.25">
      <c r="A70" s="7" t="s">
        <v>71</v>
      </c>
      <c r="B70" s="6"/>
      <c r="C70" s="9">
        <f>C71+C72+C73-C74</f>
        <v>0</v>
      </c>
      <c r="D70" s="9"/>
      <c r="E70" s="9">
        <v>0</v>
      </c>
      <c r="F70" s="56">
        <v>0</v>
      </c>
      <c r="G70" s="9"/>
      <c r="H70" s="9"/>
      <c r="I70" s="9"/>
      <c r="J70" s="9"/>
      <c r="K70" s="9"/>
      <c r="L70" s="9"/>
      <c r="M70" s="9"/>
      <c r="N70" s="9"/>
    </row>
    <row r="71" spans="1:14" ht="33" x14ac:dyDescent="0.25">
      <c r="A71" s="8" t="s">
        <v>72</v>
      </c>
      <c r="B71" s="10"/>
      <c r="C71" s="9">
        <v>0</v>
      </c>
      <c r="D71" s="9"/>
      <c r="E71" s="9">
        <v>0</v>
      </c>
      <c r="F71" s="56">
        <v>0</v>
      </c>
      <c r="G71" s="9"/>
      <c r="H71" s="9"/>
      <c r="I71" s="9"/>
      <c r="J71" s="9"/>
      <c r="K71" s="9"/>
      <c r="L71" s="9"/>
      <c r="M71" s="9"/>
      <c r="N71" s="9"/>
    </row>
    <row r="72" spans="1:14" ht="33" x14ac:dyDescent="0.25">
      <c r="A72" s="8" t="s">
        <v>73</v>
      </c>
      <c r="B72" s="10"/>
      <c r="C72" s="9">
        <v>0</v>
      </c>
      <c r="D72" s="9"/>
      <c r="E72" s="9">
        <v>0</v>
      </c>
      <c r="F72" s="56">
        <v>0</v>
      </c>
      <c r="G72" s="9"/>
      <c r="H72" s="9"/>
      <c r="I72" s="9"/>
      <c r="J72" s="9"/>
      <c r="K72" s="9"/>
      <c r="L72" s="9"/>
      <c r="M72" s="9"/>
      <c r="N72" s="9"/>
    </row>
    <row r="73" spans="1:14" ht="16.5" x14ac:dyDescent="0.25">
      <c r="A73" s="8" t="s">
        <v>74</v>
      </c>
      <c r="B73" s="10"/>
      <c r="C73" s="9">
        <v>0</v>
      </c>
      <c r="D73" s="9"/>
      <c r="E73" s="9">
        <v>0</v>
      </c>
      <c r="F73" s="56">
        <v>0</v>
      </c>
      <c r="G73" s="9"/>
      <c r="H73" s="9"/>
      <c r="I73" s="9"/>
      <c r="J73" s="9"/>
      <c r="K73" s="9"/>
      <c r="L73" s="9"/>
      <c r="M73" s="9"/>
      <c r="N73" s="9"/>
    </row>
    <row r="74" spans="1:14" ht="33" x14ac:dyDescent="0.25">
      <c r="A74" s="8" t="s">
        <v>75</v>
      </c>
      <c r="B74" s="10">
        <v>0</v>
      </c>
      <c r="C74" s="9">
        <v>0</v>
      </c>
      <c r="D74" s="9">
        <v>0</v>
      </c>
      <c r="E74" s="9">
        <v>0</v>
      </c>
      <c r="F74" s="56">
        <v>0</v>
      </c>
      <c r="G74" s="9"/>
      <c r="H74" s="9">
        <v>0</v>
      </c>
      <c r="I74" s="9">
        <v>0</v>
      </c>
      <c r="J74" s="9">
        <v>0</v>
      </c>
      <c r="K74" s="9"/>
      <c r="L74" s="9"/>
      <c r="M74" s="9"/>
      <c r="N74" s="9"/>
    </row>
    <row r="75" spans="1:14" ht="16.5" x14ac:dyDescent="0.2">
      <c r="A75" s="19" t="s">
        <v>76</v>
      </c>
      <c r="B75" s="20">
        <f t="shared" ref="B75:H75" si="1">B9+B15+B25+B35+B44+B52+B62+B67+B70</f>
        <v>78543676</v>
      </c>
      <c r="C75" s="20">
        <f>C9+C15+C25+C35+C44+C52+C62+C67+C70</f>
        <v>3946077.34</v>
      </c>
      <c r="D75" s="20">
        <f>D9+D15+D25+D35+D44+D52+D62+D67+D70</f>
        <v>4279876.08</v>
      </c>
      <c r="E75" s="20">
        <f>E9+E15+E25+E35+E44+E52+E62+E67+E70</f>
        <v>6941725.2000000002</v>
      </c>
      <c r="F75" s="57">
        <f>F9+F15+F25+F35+F44+F52+F62+F67+F70</f>
        <v>4820992.7600000007</v>
      </c>
      <c r="G75" s="20">
        <f t="shared" si="1"/>
        <v>0</v>
      </c>
      <c r="H75" s="20">
        <f t="shared" si="1"/>
        <v>0</v>
      </c>
      <c r="I75" s="20">
        <f t="shared" ref="I75" si="2">I9+I15+I25+I35+I44+I52+I62+I67+I70</f>
        <v>0</v>
      </c>
      <c r="J75" s="20">
        <f t="shared" ref="J75" si="3">J9+J15+J25+J35+J44+J52+J62+J67+J70</f>
        <v>0</v>
      </c>
      <c r="K75" s="20">
        <f t="shared" ref="K75:L75" si="4">K9+K15+K25+K35+K44+K52+K62+K67+K70</f>
        <v>0</v>
      </c>
      <c r="L75" s="20">
        <f t="shared" si="4"/>
        <v>0</v>
      </c>
      <c r="M75" s="20"/>
      <c r="N75" s="20"/>
    </row>
    <row r="76" spans="1:14" ht="16.5" x14ac:dyDescent="0.25">
      <c r="A76" s="21" t="s">
        <v>77</v>
      </c>
      <c r="B76" s="22">
        <f t="shared" ref="B76:F76" si="5">B77+B80+B83</f>
        <v>0</v>
      </c>
      <c r="C76" s="22">
        <f t="shared" si="5"/>
        <v>0</v>
      </c>
      <c r="D76" s="22">
        <f t="shared" si="5"/>
        <v>0</v>
      </c>
      <c r="E76" s="22">
        <f t="shared" si="5"/>
        <v>0</v>
      </c>
      <c r="F76" s="58">
        <f t="shared" si="5"/>
        <v>0</v>
      </c>
      <c r="G76" s="22"/>
      <c r="H76" s="22"/>
      <c r="I76" s="22">
        <f t="shared" ref="I76:J76" si="6">I77+I80+I83</f>
        <v>0</v>
      </c>
      <c r="J76" s="22">
        <f t="shared" si="6"/>
        <v>0</v>
      </c>
      <c r="K76" s="22"/>
      <c r="L76" s="22"/>
      <c r="M76" s="22"/>
      <c r="N76" s="22"/>
    </row>
    <row r="77" spans="1:14" ht="16.5" x14ac:dyDescent="0.2">
      <c r="A77" s="7" t="s">
        <v>78</v>
      </c>
      <c r="B77" s="10">
        <f t="shared" ref="B77:F77" si="7">B78+B79</f>
        <v>0</v>
      </c>
      <c r="C77" s="10">
        <f t="shared" si="7"/>
        <v>0</v>
      </c>
      <c r="D77" s="10">
        <f t="shared" si="7"/>
        <v>0</v>
      </c>
      <c r="E77" s="10">
        <f t="shared" si="7"/>
        <v>0</v>
      </c>
      <c r="F77" s="59">
        <f t="shared" si="7"/>
        <v>0</v>
      </c>
      <c r="G77" s="10"/>
      <c r="H77" s="10"/>
      <c r="I77" s="10">
        <f t="shared" ref="I77:J77" si="8">I78+I79</f>
        <v>0</v>
      </c>
      <c r="J77" s="10">
        <f t="shared" si="8"/>
        <v>0</v>
      </c>
      <c r="K77" s="10"/>
      <c r="L77" s="10"/>
      <c r="M77" s="10"/>
      <c r="N77" s="10"/>
    </row>
    <row r="78" spans="1:14" ht="33" x14ac:dyDescent="0.25">
      <c r="A78" s="23" t="s">
        <v>79</v>
      </c>
      <c r="B78" s="9">
        <v>0</v>
      </c>
      <c r="C78" s="9">
        <v>0</v>
      </c>
      <c r="D78" s="9">
        <v>0</v>
      </c>
      <c r="E78" s="9">
        <v>0</v>
      </c>
      <c r="F78" s="56">
        <v>0</v>
      </c>
      <c r="G78" s="9"/>
      <c r="H78" s="9"/>
      <c r="I78" s="9">
        <v>0</v>
      </c>
      <c r="J78" s="9">
        <v>0</v>
      </c>
      <c r="K78" s="9"/>
      <c r="L78" s="9"/>
      <c r="M78" s="9"/>
      <c r="N78" s="9"/>
    </row>
    <row r="79" spans="1:14" ht="33" x14ac:dyDescent="0.25">
      <c r="A79" s="23" t="s">
        <v>80</v>
      </c>
      <c r="B79" s="9">
        <v>0</v>
      </c>
      <c r="C79" s="9">
        <v>0</v>
      </c>
      <c r="D79" s="9">
        <v>0</v>
      </c>
      <c r="E79" s="9">
        <v>0</v>
      </c>
      <c r="F79" s="56">
        <v>0</v>
      </c>
      <c r="G79" s="9"/>
      <c r="H79" s="9"/>
      <c r="I79" s="9">
        <v>0</v>
      </c>
      <c r="J79" s="9">
        <v>0</v>
      </c>
      <c r="K79" s="9"/>
      <c r="L79" s="9"/>
      <c r="M79" s="9"/>
      <c r="N79" s="9"/>
    </row>
    <row r="80" spans="1:14" ht="16.5" x14ac:dyDescent="0.2">
      <c r="A80" s="7" t="s">
        <v>81</v>
      </c>
      <c r="B80" s="10">
        <f>B81+B82</f>
        <v>0</v>
      </c>
      <c r="C80" s="10">
        <f t="shared" ref="C80:F80" si="9">C81+C82</f>
        <v>0</v>
      </c>
      <c r="D80" s="10">
        <f t="shared" si="9"/>
        <v>0</v>
      </c>
      <c r="E80" s="10">
        <f t="shared" si="9"/>
        <v>0</v>
      </c>
      <c r="F80" s="59">
        <f t="shared" si="9"/>
        <v>0</v>
      </c>
      <c r="G80" s="10"/>
      <c r="H80" s="10"/>
      <c r="I80" s="10">
        <f t="shared" ref="I80:J80" si="10">I81+I82</f>
        <v>0</v>
      </c>
      <c r="J80" s="10">
        <f t="shared" si="10"/>
        <v>0</v>
      </c>
      <c r="K80" s="10"/>
      <c r="L80" s="10"/>
      <c r="M80" s="10"/>
      <c r="N80" s="10"/>
    </row>
    <row r="81" spans="1:15" ht="16.5" x14ac:dyDescent="0.2">
      <c r="A81" s="23" t="s">
        <v>82</v>
      </c>
      <c r="B81" s="10">
        <v>0</v>
      </c>
      <c r="C81" s="10">
        <v>0</v>
      </c>
      <c r="D81" s="10">
        <v>0</v>
      </c>
      <c r="E81" s="10">
        <v>0</v>
      </c>
      <c r="F81" s="59">
        <v>0</v>
      </c>
      <c r="G81" s="10"/>
      <c r="H81" s="10"/>
      <c r="I81" s="10">
        <v>0</v>
      </c>
      <c r="J81" s="10">
        <v>0</v>
      </c>
      <c r="K81" s="10">
        <v>0</v>
      </c>
      <c r="L81" s="10">
        <v>0</v>
      </c>
      <c r="M81" s="10"/>
      <c r="N81" s="10"/>
    </row>
    <row r="82" spans="1:15" ht="33" x14ac:dyDescent="0.2">
      <c r="A82" s="23" t="s">
        <v>83</v>
      </c>
      <c r="B82" s="10">
        <v>0</v>
      </c>
      <c r="C82" s="10">
        <v>0</v>
      </c>
      <c r="D82" s="10">
        <v>0</v>
      </c>
      <c r="E82" s="10">
        <v>0</v>
      </c>
      <c r="F82" s="59">
        <v>0</v>
      </c>
      <c r="G82" s="10"/>
      <c r="H82" s="10"/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5" ht="16.5" x14ac:dyDescent="0.2">
      <c r="A83" s="7" t="s">
        <v>84</v>
      </c>
      <c r="B83" s="10">
        <f t="shared" ref="B83:N83" si="11">B84</f>
        <v>0</v>
      </c>
      <c r="C83" s="10">
        <f t="shared" si="11"/>
        <v>0</v>
      </c>
      <c r="D83" s="10">
        <f t="shared" si="11"/>
        <v>0</v>
      </c>
      <c r="E83" s="10">
        <f t="shared" si="11"/>
        <v>0</v>
      </c>
      <c r="F83" s="59">
        <f t="shared" si="11"/>
        <v>0</v>
      </c>
      <c r="G83" s="10"/>
      <c r="H83" s="10"/>
      <c r="I83" s="10">
        <f t="shared" si="11"/>
        <v>0</v>
      </c>
      <c r="J83" s="10">
        <f t="shared" si="11"/>
        <v>0</v>
      </c>
      <c r="K83" s="10">
        <f t="shared" si="11"/>
        <v>0</v>
      </c>
      <c r="L83" s="10">
        <f t="shared" si="11"/>
        <v>0</v>
      </c>
      <c r="M83" s="10">
        <f t="shared" si="11"/>
        <v>0</v>
      </c>
      <c r="N83" s="10">
        <f t="shared" si="11"/>
        <v>0</v>
      </c>
    </row>
    <row r="84" spans="1:15" ht="16.5" x14ac:dyDescent="0.2">
      <c r="A84" s="23" t="s">
        <v>85</v>
      </c>
      <c r="B84" s="10">
        <v>0</v>
      </c>
      <c r="C84" s="10">
        <v>0</v>
      </c>
      <c r="D84" s="10">
        <v>0</v>
      </c>
      <c r="E84" s="10">
        <v>0</v>
      </c>
      <c r="F84" s="59">
        <v>0</v>
      </c>
      <c r="G84" s="10"/>
      <c r="H84" s="10"/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</row>
    <row r="85" spans="1:15" ht="28.5" customHeight="1" thickBot="1" x14ac:dyDescent="0.25">
      <c r="A85" s="24" t="s">
        <v>86</v>
      </c>
      <c r="B85" s="25">
        <f t="shared" ref="B85:F85" si="12">B77+B80+B83</f>
        <v>0</v>
      </c>
      <c r="C85" s="25">
        <f t="shared" si="12"/>
        <v>0</v>
      </c>
      <c r="D85" s="25">
        <f t="shared" si="12"/>
        <v>0</v>
      </c>
      <c r="E85" s="25">
        <f t="shared" si="12"/>
        <v>0</v>
      </c>
      <c r="F85" s="60">
        <f t="shared" si="12"/>
        <v>0</v>
      </c>
      <c r="G85" s="25"/>
      <c r="H85" s="25"/>
      <c r="I85" s="25">
        <f t="shared" ref="I85:N85" si="13">I77+I80+I83</f>
        <v>0</v>
      </c>
      <c r="J85" s="25">
        <f t="shared" si="13"/>
        <v>0</v>
      </c>
      <c r="K85" s="25">
        <f t="shared" si="13"/>
        <v>0</v>
      </c>
      <c r="L85" s="25">
        <f t="shared" si="13"/>
        <v>0</v>
      </c>
      <c r="M85" s="25">
        <f t="shared" si="13"/>
        <v>0</v>
      </c>
      <c r="N85" s="25">
        <f t="shared" si="13"/>
        <v>0</v>
      </c>
    </row>
    <row r="86" spans="1:15" ht="26.25" customHeight="1" thickBot="1" x14ac:dyDescent="0.25">
      <c r="A86" s="26" t="s">
        <v>87</v>
      </c>
      <c r="B86" s="27">
        <f>B75+B85</f>
        <v>78543676</v>
      </c>
      <c r="C86" s="27">
        <f>C75+C85</f>
        <v>3946077.34</v>
      </c>
      <c r="D86" s="27">
        <f>D75+D85</f>
        <v>4279876.08</v>
      </c>
      <c r="E86" s="27">
        <f>E75+E85</f>
        <v>6941725.2000000002</v>
      </c>
      <c r="F86" s="61">
        <f t="shared" ref="F86:H86" si="14">F75+F85</f>
        <v>4820992.7600000007</v>
      </c>
      <c r="G86" s="27">
        <f t="shared" si="14"/>
        <v>0</v>
      </c>
      <c r="H86" s="27">
        <f t="shared" si="14"/>
        <v>0</v>
      </c>
      <c r="I86" s="27">
        <f t="shared" ref="I86:N86" si="15">I75+I85</f>
        <v>0</v>
      </c>
      <c r="J86" s="27">
        <f t="shared" si="15"/>
        <v>0</v>
      </c>
      <c r="K86" s="27">
        <f t="shared" si="15"/>
        <v>0</v>
      </c>
      <c r="L86" s="27">
        <f t="shared" si="15"/>
        <v>0</v>
      </c>
      <c r="M86" s="27">
        <f t="shared" si="15"/>
        <v>0</v>
      </c>
      <c r="N86" s="27">
        <f t="shared" si="15"/>
        <v>0</v>
      </c>
      <c r="O86" s="28"/>
    </row>
    <row r="87" spans="1:15" ht="5.25" hidden="1" customHeight="1" thickBot="1" x14ac:dyDescent="0.25">
      <c r="A87" s="62"/>
      <c r="B87" s="63"/>
      <c r="C87" s="63"/>
      <c r="D87" s="63"/>
      <c r="E87" s="64"/>
      <c r="F87" s="29"/>
      <c r="G87" s="29"/>
      <c r="H87" s="29"/>
      <c r="I87" s="29"/>
      <c r="J87" s="29"/>
      <c r="K87" s="29"/>
      <c r="L87" s="29"/>
      <c r="M87" s="29"/>
      <c r="N87" s="29"/>
    </row>
    <row r="88" spans="1:15" ht="30.75" customHeight="1" x14ac:dyDescent="0.2">
      <c r="A88" s="30" t="s">
        <v>88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1:15" ht="8.25" customHeight="1" x14ac:dyDescent="0.2">
      <c r="A89" s="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5" ht="18" customHeight="1" x14ac:dyDescent="0.2">
      <c r="A90" s="33" t="s">
        <v>89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spans="1:15" ht="19.5" customHeight="1" x14ac:dyDescent="0.25">
      <c r="A91" s="35" t="s">
        <v>90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5" ht="19.5" customHeight="1" x14ac:dyDescent="0.25">
      <c r="A92" s="35" t="s">
        <v>91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5" ht="21.75" customHeight="1" x14ac:dyDescent="0.2">
      <c r="A93" s="35" t="s"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5" ht="20.25" customHeight="1" x14ac:dyDescent="0.2">
      <c r="A94" s="37" t="s"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ht="19.5" customHeight="1" x14ac:dyDescent="0.2">
      <c r="A95" s="38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5" ht="21.75" customHeight="1" x14ac:dyDescent="0.2">
      <c r="A96" s="49" t="s">
        <v>103</v>
      </c>
      <c r="B96" s="39"/>
      <c r="D96" s="55" t="s">
        <v>102</v>
      </c>
      <c r="E96" s="39"/>
      <c r="F96" s="49" t="s">
        <v>96</v>
      </c>
      <c r="G96" s="50"/>
      <c r="H96" s="49" t="s">
        <v>98</v>
      </c>
      <c r="J96" s="39"/>
      <c r="K96" s="39"/>
      <c r="L96" s="39"/>
      <c r="M96" s="39"/>
      <c r="N96" s="39"/>
    </row>
    <row r="97" spans="1:14" ht="21.75" customHeight="1" x14ac:dyDescent="0.2">
      <c r="A97" s="3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1:14" ht="21.75" customHeight="1" x14ac:dyDescent="0.2">
      <c r="A98" s="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 ht="21.75" customHeight="1" x14ac:dyDescent="0.25">
      <c r="A99" s="42" t="s">
        <v>105</v>
      </c>
      <c r="B99" s="54" t="s">
        <v>107</v>
      </c>
      <c r="C99" s="132" t="s">
        <v>110</v>
      </c>
      <c r="D99" s="132"/>
      <c r="E99" s="132"/>
      <c r="F99" s="54"/>
      <c r="G99" s="54"/>
      <c r="H99" s="54"/>
      <c r="I99" s="54"/>
      <c r="J99" s="54"/>
      <c r="K99" s="54"/>
      <c r="L99" s="54"/>
      <c r="M99" s="54"/>
      <c r="N99" s="54"/>
    </row>
    <row r="100" spans="1:14" ht="14.25" customHeight="1" x14ac:dyDescent="0.2">
      <c r="A100" s="43" t="s">
        <v>108</v>
      </c>
      <c r="B100" s="130" t="s">
        <v>106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spans="1:14" ht="21.75" customHeight="1" x14ac:dyDescent="0.2">
      <c r="A101" s="4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21.75" customHeight="1" x14ac:dyDescent="0.2">
      <c r="A102" s="4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ht="21.75" customHeight="1" x14ac:dyDescent="0.2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</row>
    <row r="104" spans="1:14" ht="21.75" customHeight="1" x14ac:dyDescent="0.25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</row>
    <row r="105" spans="1:14" ht="21.75" customHeight="1" x14ac:dyDescent="0.25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</row>
    <row r="106" spans="1:14" ht="21.75" customHeight="1" x14ac:dyDescent="0.25">
      <c r="A106" s="4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21.75" customHeight="1" x14ac:dyDescent="0.25">
      <c r="A107" s="4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</row>
    <row r="108" spans="1:14" ht="21.75" customHeight="1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1:14" ht="21.75" customHeight="1" x14ac:dyDescent="0.2"/>
    <row r="110" spans="1:14" ht="21.75" customHeight="1" x14ac:dyDescent="0.2"/>
    <row r="111" spans="1:14" ht="21.75" customHeight="1" x14ac:dyDescent="0.2"/>
    <row r="112" spans="1:14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  <row r="382" ht="21.75" customHeight="1" x14ac:dyDescent="0.2"/>
    <row r="383" ht="21.75" customHeight="1" x14ac:dyDescent="0.2"/>
    <row r="384" ht="21.75" customHeight="1" x14ac:dyDescent="0.2"/>
    <row r="385" ht="21.75" customHeight="1" x14ac:dyDescent="0.2"/>
    <row r="386" ht="21.75" customHeight="1" x14ac:dyDescent="0.2"/>
    <row r="387" ht="21.75" customHeight="1" x14ac:dyDescent="0.2"/>
    <row r="388" ht="21.75" customHeight="1" x14ac:dyDescent="0.2"/>
    <row r="389" ht="21.75" customHeight="1" x14ac:dyDescent="0.2"/>
    <row r="390" ht="21.75" customHeight="1" x14ac:dyDescent="0.2"/>
    <row r="391" ht="21.75" customHeight="1" x14ac:dyDescent="0.2"/>
    <row r="392" ht="21.75" customHeight="1" x14ac:dyDescent="0.2"/>
    <row r="393" ht="21.75" customHeight="1" x14ac:dyDescent="0.2"/>
    <row r="394" ht="21.75" customHeight="1" x14ac:dyDescent="0.2"/>
    <row r="395" ht="21.75" customHeight="1" x14ac:dyDescent="0.2"/>
    <row r="396" ht="21.75" customHeight="1" x14ac:dyDescent="0.2"/>
    <row r="397" ht="21.75" customHeight="1" x14ac:dyDescent="0.2"/>
    <row r="398" ht="21.75" customHeight="1" x14ac:dyDescent="0.2"/>
    <row r="399" ht="21.75" customHeight="1" x14ac:dyDescent="0.2"/>
    <row r="400" ht="21.75" customHeight="1" x14ac:dyDescent="0.2"/>
  </sheetData>
  <mergeCells count="7">
    <mergeCell ref="B100:N100"/>
    <mergeCell ref="A1:N1"/>
    <mergeCell ref="A3:N3"/>
    <mergeCell ref="A4:N4"/>
    <mergeCell ref="A5:N5"/>
    <mergeCell ref="A2:N2"/>
    <mergeCell ref="C99:E99"/>
  </mergeCells>
  <printOptions horizontalCentered="1" verticalCentered="1"/>
  <pageMargins left="0.25" right="0.25" top="0.75" bottom="0.75" header="0.3" footer="0.3"/>
  <pageSetup paperSize="5" scale="60" fitToWidth="0" orientation="portrait" r:id="rId1"/>
  <headerFooter alignWithMargins="0">
    <oddHeader xml:space="preserve">&amp;C
</oddHeader>
    <oddFooter>&amp;C&amp;L&amp;R Página &amp;P de &amp;N</oddFooter>
  </headerFooter>
  <rowBreaks count="1" manualBreakCount="1">
    <brk id="48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E1FB-72F7-481C-B3BE-EF123209600B}">
  <dimension ref="H11:I18"/>
  <sheetViews>
    <sheetView workbookViewId="0">
      <selection activeCell="G14" sqref="G14:I16"/>
    </sheetView>
  </sheetViews>
  <sheetFormatPr baseColWidth="10" defaultRowHeight="12.75" x14ac:dyDescent="0.2"/>
  <cols>
    <col min="8" max="8" width="13.85546875" bestFit="1" customWidth="1"/>
  </cols>
  <sheetData>
    <row r="11" spans="8:9" x14ac:dyDescent="0.2">
      <c r="H11" s="51"/>
      <c r="I11" s="51"/>
    </row>
    <row r="12" spans="8:9" x14ac:dyDescent="0.2">
      <c r="H12" s="51"/>
      <c r="I12" s="51"/>
    </row>
    <row r="13" spans="8:9" x14ac:dyDescent="0.2">
      <c r="H13" s="51"/>
      <c r="I13" s="51"/>
    </row>
    <row r="14" spans="8:9" x14ac:dyDescent="0.2">
      <c r="H14" s="51"/>
      <c r="I14" s="51"/>
    </row>
    <row r="15" spans="8:9" x14ac:dyDescent="0.2">
      <c r="H15" s="51"/>
      <c r="I15" s="51"/>
    </row>
    <row r="16" spans="8:9" x14ac:dyDescent="0.2">
      <c r="H16" s="51"/>
      <c r="I16" s="51"/>
    </row>
    <row r="17" spans="8:9" x14ac:dyDescent="0.2">
      <c r="H17" s="51"/>
      <c r="I17" s="51"/>
    </row>
    <row r="18" spans="8:9" x14ac:dyDescent="0.2">
      <c r="H18" s="51"/>
      <c r="I18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EJECUCION SEPTIEMBRE 2021</vt:lpstr>
      <vt:lpstr>EJECUCION AGOSTO 2021</vt:lpstr>
      <vt:lpstr>EJECUCION JUNIO 2021</vt:lpstr>
      <vt:lpstr>EJECUCION  al 31 de MAYO 2021</vt:lpstr>
      <vt:lpstr>EJECUCION  al 30 de abril 2021</vt:lpstr>
      <vt:lpstr>Hoja1</vt:lpstr>
      <vt:lpstr>'EJECUCION  al 30 de abril 2021'!Área_de_impresión</vt:lpstr>
      <vt:lpstr>'EJECUCION  al 31 de MAYO 2021'!Área_de_impresión</vt:lpstr>
      <vt:lpstr>'EJECUCION AGOSTO 2021'!Área_de_impresión</vt:lpstr>
      <vt:lpstr>'EJECUCION JUNIO 2021'!Área_de_impresión</vt:lpstr>
      <vt:lpstr>'EJECUCION SEPTIEMBRE 2021'!Área_de_impresión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2021-09-10T18:46:34Z</cp:lastPrinted>
  <dcterms:created xsi:type="dcterms:W3CDTF">2020-09-10T14:28:05Z</dcterms:created>
  <dcterms:modified xsi:type="dcterms:W3CDTF">2021-10-06T18:24:16Z</dcterms:modified>
</cp:coreProperties>
</file>