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dfdfin01\DOCUMENTOS PARA FIRMAS DIGITALES\REPORTES MENSUALES\"/>
    </mc:Choice>
  </mc:AlternateContent>
  <xr:revisionPtr revIDLastSave="0" documentId="13_ncr:1_{42F50E99-D01B-487B-B9EC-6C63506F7182}" xr6:coauthVersionLast="47" xr6:coauthVersionMax="47" xr10:uidLastSave="{00000000-0000-0000-0000-000000000000}"/>
  <workbookProtection workbookAlgorithmName="SHA-512" workbookHashValue="KMQF6L3m3CpP1KAI8rPeYjkfoWJC9VUL2bIVtRtPyxk3OyjfVSDDB/qGVMloXzifrLjbtb7yBYS8/vNzl0HmcA==" workbookSaltValue="VtYV96fTrN/xYeqn95C2JQ==" workbookSpinCount="100000" lockStructure="1"/>
  <bookViews>
    <workbookView xWindow="-120" yWindow="-120" windowWidth="20730" windowHeight="11160" xr2:uid="{3BEDAC2D-E372-4CF7-9A6C-1817D683F47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6" i="1" l="1"/>
  <c r="N88" i="1" s="1"/>
  <c r="N89" i="1" s="1"/>
  <c r="M86" i="1"/>
  <c r="M88" i="1" s="1"/>
  <c r="M89" i="1" s="1"/>
  <c r="L86" i="1"/>
  <c r="L88" i="1" s="1"/>
  <c r="K86" i="1"/>
  <c r="K88" i="1" s="1"/>
  <c r="J86" i="1"/>
  <c r="I86" i="1"/>
  <c r="H86" i="1"/>
  <c r="G86" i="1"/>
  <c r="F86" i="1"/>
  <c r="E86" i="1"/>
  <c r="D86" i="1"/>
  <c r="C86" i="1"/>
  <c r="B86" i="1"/>
  <c r="J83" i="1"/>
  <c r="I83" i="1"/>
  <c r="H83" i="1"/>
  <c r="G83" i="1"/>
  <c r="F83" i="1"/>
  <c r="E83" i="1"/>
  <c r="D83" i="1"/>
  <c r="C83" i="1"/>
  <c r="B83" i="1"/>
  <c r="J80" i="1"/>
  <c r="I80" i="1"/>
  <c r="H80" i="1"/>
  <c r="G80" i="1"/>
  <c r="F80" i="1"/>
  <c r="E80" i="1"/>
  <c r="D80" i="1"/>
  <c r="C80" i="1"/>
  <c r="B80" i="1"/>
  <c r="L78" i="1"/>
  <c r="K78" i="1"/>
  <c r="J78" i="1"/>
  <c r="I78" i="1"/>
  <c r="C73" i="1"/>
  <c r="C70" i="1"/>
  <c r="C65" i="1"/>
  <c r="H55" i="1"/>
  <c r="C55" i="1"/>
  <c r="C47" i="1"/>
  <c r="C44" i="1"/>
  <c r="C43" i="1" s="1"/>
  <c r="C42" i="1" s="1"/>
  <c r="C41" i="1" s="1"/>
  <c r="C40" i="1" s="1"/>
  <c r="C39" i="1" s="1"/>
  <c r="C38" i="1" s="1"/>
  <c r="C37" i="1" s="1"/>
  <c r="C36" i="1" s="1"/>
  <c r="H28" i="1"/>
  <c r="G28" i="1"/>
  <c r="H18" i="1"/>
  <c r="G18" i="1"/>
  <c r="F18" i="1"/>
  <c r="E18" i="1"/>
  <c r="E78" i="1" s="1"/>
  <c r="D18" i="1"/>
  <c r="D78" i="1" s="1"/>
  <c r="C18" i="1"/>
  <c r="B18" i="1"/>
  <c r="B78" i="1" s="1"/>
  <c r="H12" i="1"/>
  <c r="G12" i="1"/>
  <c r="F12" i="1"/>
  <c r="C79" i="1" l="1"/>
  <c r="D79" i="1"/>
  <c r="F78" i="1"/>
  <c r="G88" i="1"/>
  <c r="H79" i="1"/>
  <c r="K89" i="1"/>
  <c r="E88" i="1"/>
  <c r="E89" i="1" s="1"/>
  <c r="D88" i="1"/>
  <c r="D89" i="1" s="1"/>
  <c r="G79" i="1"/>
  <c r="B88" i="1"/>
  <c r="B89" i="1" s="1"/>
  <c r="E79" i="1"/>
  <c r="H88" i="1"/>
  <c r="C88" i="1"/>
  <c r="F79" i="1"/>
  <c r="I79" i="1"/>
  <c r="G78" i="1"/>
  <c r="G89" i="1" s="1"/>
  <c r="H11" i="1"/>
  <c r="I88" i="1"/>
  <c r="I89" i="1" s="1"/>
  <c r="J88" i="1"/>
  <c r="J89" i="1" s="1"/>
  <c r="C78" i="1"/>
  <c r="L89" i="1"/>
  <c r="H78" i="1"/>
  <c r="G11" i="1"/>
  <c r="J79" i="1"/>
  <c r="F88" i="1"/>
  <c r="B79" i="1"/>
  <c r="F89" i="1" l="1"/>
  <c r="H89" i="1"/>
  <c r="C89" i="1"/>
</calcChain>
</file>

<file path=xl/sharedStrings.xml><?xml version="1.0" encoding="utf-8"?>
<sst xmlns="http://schemas.openxmlformats.org/spreadsheetml/2006/main" count="111" uniqueCount="111">
  <si>
    <t>Consejo de Coordinación Zona Especial Desarrollo Fronterizo (CCDF)</t>
  </si>
  <si>
    <t xml:space="preserve">   Presupuesto de Gastos y Aplicaciones Financieras para el mes Junio del año 2021</t>
  </si>
  <si>
    <t>DETALLE</t>
  </si>
  <si>
    <t>Prespuesto Aprobado año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</si>
  <si>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</si>
  <si>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</si>
  <si>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</si>
  <si>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</si>
  <si>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</si>
  <si>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</si>
  <si>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</si>
  <si>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</si>
  <si>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</si>
  <si>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</si>
  <si>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</si>
  <si>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</si>
  <si>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</si>
  <si>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</si>
  <si>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</si>
  <si>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</si>
  <si>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</si>
  <si>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</si>
  <si>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</si>
  <si>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</si>
  <si>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</si>
  <si>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</si>
  <si>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</si>
  <si>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</si>
  <si>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</si>
  <si>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</si>
  <si>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</si>
  <si>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</si>
  <si>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</si>
  <si>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</si>
  <si>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</si>
  <si>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</si>
  <si>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</si>
  <si>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</si>
  <si>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</si>
  <si>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</si>
  <si>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</si>
  <si>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</si>
  <si>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</si>
  <si>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</si>
  <si>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</si>
  <si>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</si>
  <si>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</si>
  <si>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</si>
  <si>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</si>
  <si>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</si>
  <si>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</si>
  <si>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</si>
  <si>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</si>
  <si>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</si>
  <si>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</si>
  <si>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</si>
  <si>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</si>
  <si>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</si>
  <si>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</si>
  <si>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</si>
  <si>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</si>
  <si>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</si>
  <si>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2.6.2-MOBILIARIO Y EQUIPO EDUCACIONAL Y RECREATIVO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</si>
  <si>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</si>
  <si>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</si>
  <si>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</si>
  <si>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</si>
  <si>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</si>
  <si>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</si>
  <si>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</si>
  <si>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</si>
  <si>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</si>
  <si>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</si>
  <si>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</si>
  <si>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</si>
  <si>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</si>
  <si>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</si>
  <si>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</si>
  <si>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</si>
  <si>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</si>
  <si>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</si>
  <si>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</si>
  <si>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</si>
  <si>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</si>
  <si>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</si>
  <si>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</si>
  <si>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</si>
  <si>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</si>
  <si>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</si>
  <si>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</si>
  <si>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</si>
  <si>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</si>
  <si>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</si>
  <si>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</si>
  <si>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</si>
  <si>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1"/>
        <color theme="1"/>
        <rFont val="Calibri"/>
        <family val="2"/>
        <scheme val="minor"/>
      </rPr>
      <t xml:space="preserve"> Sistema de Información de la Gestión Financiera (SIGEF).</t>
    </r>
  </si>
  <si>
    <t>Notas:</t>
  </si>
  <si>
    <t>1. Gasto Devengado</t>
  </si>
  <si>
    <t>2. Se Presenta la clasificación objetal del gasto al nivel de cuenta</t>
  </si>
  <si>
    <t>3. Fecha de Imputación ultimo dia del mes analizado</t>
  </si>
  <si>
    <t xml:space="preserve">4. CAP=0212; SUB-CAP=01; UE=0010 </t>
  </si>
  <si>
    <t xml:space="preserve">     APROBADO POR:   </t>
  </si>
  <si>
    <t>PREPARADO POR:</t>
  </si>
  <si>
    <t xml:space="preserve">  LICDA. CRISMAIRI RODRIGUEZ</t>
  </si>
  <si>
    <t xml:space="preserve">   ENCARGADA  DEPTO ADM. Y FINANCIERO</t>
  </si>
  <si>
    <t xml:space="preserve">  ENCARGADA DE LA DIVISION DE CONTABILIDAD</t>
  </si>
  <si>
    <t xml:space="preserve">             Valores en RD$</t>
  </si>
  <si>
    <t xml:space="preserve">    LICDA. DEYANIRA FERNANDEZ</t>
  </si>
  <si>
    <t xml:space="preserve">     REVISADO POR:   </t>
  </si>
  <si>
    <t>DIRECTOR EJECUTIVO</t>
  </si>
  <si>
    <t xml:space="preserve">LIC. ERODIS DIAZ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</si>
</sst>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angal"/>
      <family val="2"/>
    </font>
    <font>
      <b/>
      <sz val="20"/>
      <name val="Arial"/>
      <family val="2"/>
    </font>
    <font>
      <b/>
      <sz val="20"/>
      <color theme="8" tint="-0.499984740745262"/>
      <name val="Arial"/>
      <family val="2"/>
    </font>
    <font>
      <b/>
      <sz val="16"/>
      <name val="Arial"/>
      <family val="2"/>
      <charset val="1"/>
    </font>
    <font>
      <b/>
      <sz val="11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4"/>
      <color indexed="8"/>
      <name val="Arial"/>
      <family val="2"/>
    </font>
    <font>
      <b/>
      <sz val="13"/>
      <color indexed="8"/>
      <name val="Arial"/>
      <family val="2"/>
    </font>
    <font>
      <sz val="14"/>
      <color indexed="8"/>
      <name val="Arial"/>
      <family val="2"/>
    </font>
    <font>
      <sz val="13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3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25" fillId="0" borderId="0"/>
  </cellStyleXfs>
  <cellXfs count="93">
    <xf numFmtId="0" fontId="0" fillId="0" borderId="0" xfId="0"/>
    <xf numFmtId="0" fontId="0" fillId="2" borderId="0" xfId="0" applyFill="1"/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3" fontId="9" fillId="0" borderId="4" xfId="0" applyNumberFormat="1" applyFont="1" applyBorder="1" applyAlignment="1">
      <alignment horizontal="right" vertical="center"/>
    </xf>
    <xf numFmtId="43" fontId="10" fillId="0" borderId="5" xfId="0" applyNumberFormat="1" applyFont="1" applyBorder="1" applyAlignment="1">
      <alignment horizontal="right" vertical="center"/>
    </xf>
    <xf numFmtId="49" fontId="9" fillId="0" borderId="5" xfId="0" applyNumberFormat="1" applyFont="1" applyBorder="1" applyAlignment="1">
      <alignment horizontal="left" vertical="center" wrapText="1" indent="1"/>
    </xf>
    <xf numFmtId="43" fontId="9" fillId="0" borderId="5" xfId="0" applyNumberFormat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left" vertical="center" wrapText="1" indent="2"/>
    </xf>
    <xf numFmtId="43" fontId="11" fillId="0" borderId="5" xfId="0" applyNumberFormat="1" applyFont="1" applyBorder="1" applyAlignment="1">
      <alignment horizontal="right"/>
    </xf>
    <xf numFmtId="43" fontId="12" fillId="0" borderId="5" xfId="0" applyNumberFormat="1" applyFont="1" applyBorder="1" applyAlignment="1">
      <alignment horizontal="right"/>
    </xf>
    <xf numFmtId="43" fontId="11" fillId="0" borderId="5" xfId="0" applyNumberFormat="1" applyFont="1" applyBorder="1" applyAlignment="1">
      <alignment horizontal="right" vertical="center"/>
    </xf>
    <xf numFmtId="43" fontId="9" fillId="0" borderId="5" xfId="0" applyNumberFormat="1" applyFont="1" applyBorder="1" applyAlignment="1">
      <alignment horizontal="right"/>
    </xf>
    <xf numFmtId="43" fontId="10" fillId="0" borderId="5" xfId="0" applyNumberFormat="1" applyFont="1" applyBorder="1" applyAlignment="1">
      <alignment horizontal="right"/>
    </xf>
    <xf numFmtId="4" fontId="0" fillId="0" borderId="0" xfId="0" applyNumberFormat="1"/>
    <xf numFmtId="43" fontId="13" fillId="0" borderId="5" xfId="0" applyNumberFormat="1" applyFont="1" applyBorder="1" applyAlignment="1">
      <alignment horizontal="right" vertical="center"/>
    </xf>
    <xf numFmtId="43" fontId="0" fillId="0" borderId="0" xfId="0" applyNumberFormat="1"/>
    <xf numFmtId="49" fontId="11" fillId="0" borderId="6" xfId="0" applyNumberFormat="1" applyFont="1" applyBorder="1" applyAlignment="1">
      <alignment horizontal="left" vertical="center" wrapText="1" indent="2"/>
    </xf>
    <xf numFmtId="43" fontId="11" fillId="0" borderId="6" xfId="0" applyNumberFormat="1" applyFont="1" applyBorder="1" applyAlignment="1">
      <alignment horizontal="right" vertical="center"/>
    </xf>
    <xf numFmtId="43" fontId="11" fillId="0" borderId="6" xfId="0" applyNumberFormat="1" applyFont="1" applyBorder="1" applyAlignment="1">
      <alignment horizontal="right"/>
    </xf>
    <xf numFmtId="43" fontId="12" fillId="0" borderId="6" xfId="0" applyNumberFormat="1" applyFont="1" applyBorder="1" applyAlignment="1">
      <alignment horizontal="right"/>
    </xf>
    <xf numFmtId="49" fontId="11" fillId="0" borderId="4" xfId="0" applyNumberFormat="1" applyFont="1" applyBorder="1" applyAlignment="1">
      <alignment horizontal="left" vertical="center" wrapText="1" indent="2"/>
    </xf>
    <xf numFmtId="43" fontId="11" fillId="0" borderId="4" xfId="0" applyNumberFormat="1" applyFont="1" applyBorder="1" applyAlignment="1">
      <alignment horizontal="right" vertical="center"/>
    </xf>
    <xf numFmtId="43" fontId="11" fillId="0" borderId="4" xfId="0" applyNumberFormat="1" applyFont="1" applyBorder="1" applyAlignment="1">
      <alignment horizontal="right"/>
    </xf>
    <xf numFmtId="43" fontId="12" fillId="0" borderId="4" xfId="0" applyNumberFormat="1" applyFont="1" applyBorder="1" applyAlignment="1">
      <alignment horizontal="right"/>
    </xf>
    <xf numFmtId="43" fontId="9" fillId="0" borderId="7" xfId="0" applyNumberFormat="1" applyFont="1" applyBorder="1" applyAlignment="1">
      <alignment horizontal="right"/>
    </xf>
    <xf numFmtId="43" fontId="11" fillId="0" borderId="7" xfId="0" applyNumberFormat="1" applyFont="1" applyBorder="1" applyAlignment="1">
      <alignment horizontal="right"/>
    </xf>
    <xf numFmtId="49" fontId="9" fillId="4" borderId="5" xfId="0" applyNumberFormat="1" applyFont="1" applyFill="1" applyBorder="1" applyAlignment="1">
      <alignment horizontal="left" vertical="center" wrapText="1"/>
    </xf>
    <xf numFmtId="43" fontId="9" fillId="4" borderId="5" xfId="0" applyNumberFormat="1" applyFont="1" applyFill="1" applyBorder="1" applyAlignment="1">
      <alignment horizontal="right" vertical="center"/>
    </xf>
    <xf numFmtId="43" fontId="9" fillId="4" borderId="7" xfId="0" applyNumberFormat="1" applyFont="1" applyFill="1" applyBorder="1" applyAlignment="1">
      <alignment horizontal="right" vertical="center"/>
    </xf>
    <xf numFmtId="43" fontId="10" fillId="4" borderId="5" xfId="0" applyNumberFormat="1" applyFont="1" applyFill="1" applyBorder="1" applyAlignment="1">
      <alignment horizontal="right" vertical="center"/>
    </xf>
    <xf numFmtId="49" fontId="9" fillId="0" borderId="5" xfId="0" applyNumberFormat="1" applyFont="1" applyBorder="1" applyAlignment="1">
      <alignment horizontal="left" vertical="center" wrapText="1"/>
    </xf>
    <xf numFmtId="43" fontId="14" fillId="0" borderId="5" xfId="0" applyNumberFormat="1" applyFont="1" applyBorder="1" applyAlignment="1">
      <alignment horizontal="right"/>
    </xf>
    <xf numFmtId="43" fontId="14" fillId="0" borderId="7" xfId="0" applyNumberFormat="1" applyFont="1" applyBorder="1" applyAlignment="1">
      <alignment horizontal="right"/>
    </xf>
    <xf numFmtId="43" fontId="15" fillId="0" borderId="5" xfId="0" applyNumberFormat="1" applyFont="1" applyBorder="1" applyAlignment="1">
      <alignment horizontal="right"/>
    </xf>
    <xf numFmtId="43" fontId="11" fillId="0" borderId="7" xfId="0" applyNumberFormat="1" applyFont="1" applyBorder="1" applyAlignment="1">
      <alignment horizontal="right" vertical="center"/>
    </xf>
    <xf numFmtId="43" fontId="12" fillId="0" borderId="5" xfId="0" applyNumberFormat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left" vertical="center" wrapText="1" indent="3"/>
    </xf>
    <xf numFmtId="49" fontId="9" fillId="4" borderId="6" xfId="0" applyNumberFormat="1" applyFont="1" applyFill="1" applyBorder="1" applyAlignment="1">
      <alignment horizontal="left" vertical="center" wrapText="1"/>
    </xf>
    <xf numFmtId="43" fontId="11" fillId="4" borderId="6" xfId="0" applyNumberFormat="1" applyFont="1" applyFill="1" applyBorder="1" applyAlignment="1">
      <alignment horizontal="right" vertical="center"/>
    </xf>
    <xf numFmtId="43" fontId="11" fillId="4" borderId="8" xfId="0" applyNumberFormat="1" applyFont="1" applyFill="1" applyBorder="1" applyAlignment="1">
      <alignment horizontal="right" vertical="center"/>
    </xf>
    <xf numFmtId="43" fontId="12" fillId="4" borderId="6" xfId="0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left" vertical="center"/>
    </xf>
    <xf numFmtId="43" fontId="7" fillId="3" borderId="9" xfId="1" applyFont="1" applyFill="1" applyBorder="1" applyAlignment="1">
      <alignment horizontal="right" vertical="center"/>
    </xf>
    <xf numFmtId="43" fontId="7" fillId="3" borderId="3" xfId="1" applyFont="1" applyFill="1" applyBorder="1" applyAlignment="1">
      <alignment horizontal="right" vertical="center"/>
    </xf>
    <xf numFmtId="43" fontId="8" fillId="3" borderId="9" xfId="1" applyFont="1" applyFill="1" applyBorder="1" applyAlignment="1">
      <alignment horizontal="right" vertical="center"/>
    </xf>
    <xf numFmtId="43" fontId="18" fillId="0" borderId="0" xfId="0" applyNumberFormat="1" applyFont="1" applyAlignment="1">
      <alignment horizontal="right"/>
    </xf>
    <xf numFmtId="0" fontId="17" fillId="2" borderId="0" xfId="0" applyFont="1" applyFill="1" applyAlignment="1">
      <alignment wrapText="1"/>
    </xf>
    <xf numFmtId="43" fontId="21" fillId="2" borderId="0" xfId="0" applyNumberFormat="1" applyFont="1" applyFill="1" applyAlignment="1">
      <alignment horizontal="right"/>
    </xf>
    <xf numFmtId="43" fontId="22" fillId="2" borderId="0" xfId="0" applyNumberFormat="1" applyFont="1" applyFill="1" applyAlignment="1">
      <alignment horizontal="right"/>
    </xf>
    <xf numFmtId="0" fontId="23" fillId="2" borderId="0" xfId="0" applyFont="1" applyFill="1" applyAlignment="1">
      <alignment vertical="center"/>
    </xf>
    <xf numFmtId="43" fontId="0" fillId="2" borderId="0" xfId="0" applyNumberFormat="1" applyFill="1"/>
    <xf numFmtId="0" fontId="17" fillId="2" borderId="0" xfId="0" applyFont="1" applyFill="1" applyAlignment="1">
      <alignment horizontal="left" vertical="center"/>
    </xf>
    <xf numFmtId="43" fontId="11" fillId="2" borderId="0" xfId="0" applyNumberFormat="1" applyFont="1" applyFill="1" applyAlignment="1">
      <alignment horizontal="right"/>
    </xf>
    <xf numFmtId="0" fontId="1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6" fillId="2" borderId="0" xfId="0" applyFont="1" applyFill="1"/>
    <xf numFmtId="0" fontId="25" fillId="0" borderId="0" xfId="3" applyAlignment="1">
      <alignment horizontal="center"/>
    </xf>
    <xf numFmtId="43" fontId="25" fillId="0" borderId="0" xfId="1" applyFont="1" applyAlignment="1">
      <alignment horizontal="center"/>
    </xf>
    <xf numFmtId="0" fontId="26" fillId="0" borderId="0" xfId="0" applyFont="1"/>
    <xf numFmtId="43" fontId="21" fillId="0" borderId="0" xfId="0" applyNumberFormat="1" applyFont="1" applyAlignment="1">
      <alignment horizontal="right"/>
    </xf>
    <xf numFmtId="0" fontId="4" fillId="2" borderId="0" xfId="2" applyFont="1" applyFill="1" applyAlignment="1"/>
    <xf numFmtId="0" fontId="5" fillId="2" borderId="0" xfId="2" applyFont="1" applyFill="1" applyAlignment="1"/>
    <xf numFmtId="0" fontId="3" fillId="2" borderId="0" xfId="2" applyFont="1" applyFill="1" applyAlignme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49" fontId="11" fillId="0" borderId="5" xfId="0" applyNumberFormat="1" applyFont="1" applyBorder="1" applyAlignment="1">
      <alignment horizontal="center" vertical="center" wrapText="1"/>
    </xf>
    <xf numFmtId="0" fontId="17" fillId="2" borderId="0" xfId="0" applyFont="1" applyFill="1" applyBorder="1"/>
    <xf numFmtId="0" fontId="25" fillId="2" borderId="0" xfId="3" applyFill="1" applyBorder="1" applyAlignment="1">
      <alignment horizontal="center"/>
    </xf>
    <xf numFmtId="0" fontId="0" fillId="2" borderId="0" xfId="0" applyFill="1" applyBorder="1"/>
    <xf numFmtId="43" fontId="25" fillId="2" borderId="0" xfId="1" applyFont="1" applyFill="1" applyBorder="1" applyAlignment="1">
      <alignment horizontal="center"/>
    </xf>
    <xf numFmtId="0" fontId="26" fillId="2" borderId="0" xfId="0" applyFont="1" applyFill="1" applyBorder="1"/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/>
    <xf numFmtId="0" fontId="6" fillId="2" borderId="0" xfId="0" applyFont="1" applyFill="1" applyAlignment="1"/>
    <xf numFmtId="0" fontId="24" fillId="2" borderId="0" xfId="0" applyFont="1" applyFill="1" applyAlignment="1"/>
    <xf numFmtId="0" fontId="6" fillId="2" borderId="0" xfId="0" applyFont="1" applyFill="1" applyAlignment="1">
      <alignment horizontal="left"/>
    </xf>
    <xf numFmtId="0" fontId="24" fillId="2" borderId="0" xfId="0" applyFont="1" applyFill="1" applyAlignment="1">
      <alignment horizontal="left"/>
    </xf>
    <xf numFmtId="0" fontId="0" fillId="2" borderId="0" xfId="0" applyFill="1" applyBorder="1" applyAlignment="1">
      <alignment horizontal="left"/>
    </xf>
    <xf numFmtId="0" fontId="2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4">
    <cellStyle name="Excel Built-in Normal" xfId="3" xr:uid="{61D5A773-9520-4007-9603-1AF49905FF0B}"/>
    <cellStyle name="Millares" xfId="1" builtinId="3"/>
    <cellStyle name="Normal" xfId="0" builtinId="0"/>
    <cellStyle name="Normal_D2006" xfId="2" xr:uid="{6D95643A-6B70-4D30-8E3B-6C5C094C6C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107</xdr:row>
      <xdr:rowOff>0</xdr:rowOff>
    </xdr:from>
    <xdr:to>
      <xdr:col>1</xdr:col>
      <xdr:colOff>1076325</xdr:colOff>
      <xdr:row>107</xdr:row>
      <xdr:rowOff>161925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72F1FDD9-8A75-4E66-9002-7187C9D2DFAC}"/>
            </a:ext>
          </a:extLst>
        </xdr:cNvPr>
        <xdr:cNvSpPr>
          <a:spLocks noChangeAspect="1" noChangeArrowheads="1"/>
        </xdr:cNvSpPr>
      </xdr:nvSpPr>
      <xdr:spPr bwMode="auto">
        <a:xfrm>
          <a:off x="4943475" y="34651950"/>
          <a:ext cx="1228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1076325</xdr:colOff>
      <xdr:row>107</xdr:row>
      <xdr:rowOff>161925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96C494FA-871E-40F1-845E-3436DBD33423}"/>
            </a:ext>
          </a:extLst>
        </xdr:cNvPr>
        <xdr:cNvSpPr>
          <a:spLocks noChangeAspect="1" noChangeArrowheads="1"/>
        </xdr:cNvSpPr>
      </xdr:nvSpPr>
      <xdr:spPr bwMode="auto">
        <a:xfrm>
          <a:off x="4943475" y="34651950"/>
          <a:ext cx="1228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106</xdr:row>
      <xdr:rowOff>171450</xdr:rowOff>
    </xdr:from>
    <xdr:to>
      <xdr:col>0</xdr:col>
      <xdr:colOff>1876425</xdr:colOff>
      <xdr:row>107</xdr:row>
      <xdr:rowOff>142875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59659C57-9925-4D0C-B76E-E8F0B67BA59A}"/>
            </a:ext>
          </a:extLst>
        </xdr:cNvPr>
        <xdr:cNvSpPr>
          <a:spLocks noChangeAspect="1" noChangeArrowheads="1"/>
        </xdr:cNvSpPr>
      </xdr:nvSpPr>
      <xdr:spPr bwMode="auto">
        <a:xfrm>
          <a:off x="790575" y="34547175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682998</xdr:colOff>
      <xdr:row>0</xdr:row>
      <xdr:rowOff>123265</xdr:rowOff>
    </xdr:from>
    <xdr:to>
      <xdr:col>3</xdr:col>
      <xdr:colOff>1164949</xdr:colOff>
      <xdr:row>3</xdr:row>
      <xdr:rowOff>289878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DA13DE7-3C79-4973-8E9D-5ED231534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7204" y="123265"/>
          <a:ext cx="1781833" cy="1175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06A0A-50BE-4D37-A55E-2282AF51A3B3}">
  <dimension ref="A1:R110"/>
  <sheetViews>
    <sheetView tabSelected="1" view="pageBreakPreview" topLeftCell="A94" zoomScale="85" zoomScaleNormal="100" zoomScaleSheetLayoutView="85" workbookViewId="0">
      <selection activeCell="F104" sqref="F104"/>
    </sheetView>
  </sheetViews>
  <sheetFormatPr baseColWidth="10" defaultColWidth="28.5703125" defaultRowHeight="15" x14ac:dyDescent="0.25"/>
  <cols>
    <col min="1" max="1" width="47.42578125" customWidth="1"/>
    <col min="2" max="2" width="27" customWidth="1"/>
    <col min="3" max="8" width="19.42578125" bestFit="1" customWidth="1"/>
    <col min="9" max="19" width="0" hidden="1" customWidth="1"/>
  </cols>
  <sheetData>
    <row r="1" spans="1:14" ht="26.25" x14ac:dyDescent="0.4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26.25" x14ac:dyDescent="0.4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26.25" x14ac:dyDescent="0.4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ht="26.25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ht="26.25" x14ac:dyDescent="0.4">
      <c r="A5" s="89" t="s">
        <v>0</v>
      </c>
      <c r="B5" s="89"/>
      <c r="C5" s="89"/>
      <c r="D5" s="89"/>
      <c r="E5" s="89"/>
      <c r="F5" s="89"/>
      <c r="G5" s="89"/>
      <c r="H5" s="89"/>
      <c r="I5" s="68"/>
      <c r="J5" s="68"/>
      <c r="K5" s="68"/>
      <c r="L5" s="68"/>
      <c r="M5" s="68"/>
      <c r="N5" s="68"/>
    </row>
    <row r="6" spans="1:14" ht="20.25" x14ac:dyDescent="0.3">
      <c r="A6" s="90" t="s">
        <v>1</v>
      </c>
      <c r="B6" s="90"/>
      <c r="C6" s="90"/>
      <c r="D6" s="90"/>
      <c r="E6" s="90"/>
      <c r="F6" s="90"/>
      <c r="G6" s="90"/>
      <c r="H6" s="90"/>
      <c r="I6" s="69"/>
      <c r="J6" s="69"/>
      <c r="K6" s="69"/>
      <c r="L6" s="69"/>
      <c r="M6" s="69"/>
      <c r="N6" s="69"/>
    </row>
    <row r="7" spans="1:14" x14ac:dyDescent="0.25">
      <c r="A7" s="91" t="s">
        <v>106</v>
      </c>
      <c r="B7" s="91"/>
      <c r="C7" s="91"/>
      <c r="D7" s="91"/>
      <c r="E7" s="91"/>
      <c r="F7" s="91"/>
      <c r="G7" s="91"/>
      <c r="H7" s="91"/>
      <c r="I7" s="72"/>
      <c r="J7" s="72"/>
      <c r="K7" s="72"/>
      <c r="L7" s="72"/>
      <c r="M7" s="72"/>
      <c r="N7" s="72"/>
    </row>
    <row r="8" spans="1:14" x14ac:dyDescent="0.25">
      <c r="A8" s="71"/>
      <c r="B8" s="71"/>
      <c r="C8" s="71"/>
      <c r="D8" s="71"/>
      <c r="E8" s="71"/>
      <c r="F8" s="71"/>
      <c r="G8" s="71"/>
      <c r="H8" s="71"/>
      <c r="I8" s="72"/>
      <c r="J8" s="72"/>
      <c r="K8" s="72"/>
      <c r="L8" s="72"/>
      <c r="M8" s="72"/>
      <c r="N8" s="72"/>
    </row>
    <row r="9" spans="1:14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54.75" thickBot="1" x14ac:dyDescent="0.3">
      <c r="A10" s="2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4" t="s">
        <v>7</v>
      </c>
      <c r="G10" s="4" t="s">
        <v>8</v>
      </c>
      <c r="H10" s="4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4" ht="18" x14ac:dyDescent="0.25">
      <c r="A11" s="6" t="s">
        <v>16</v>
      </c>
      <c r="B11" s="7">
        <v>78543676</v>
      </c>
      <c r="C11" s="7">
        <v>3946077.34</v>
      </c>
      <c r="D11" s="7">
        <v>4279876.08</v>
      </c>
      <c r="E11" s="7">
        <v>6941725.2000000002</v>
      </c>
      <c r="F11" s="7">
        <v>4820992.76</v>
      </c>
      <c r="G11" s="7">
        <f>SUM(G28+G18+G12)</f>
        <v>5384107.7300000004</v>
      </c>
      <c r="H11" s="7">
        <f>SUM(H28+H18+H12+H55:O55)</f>
        <v>5013726.3699999992</v>
      </c>
      <c r="I11" s="8"/>
      <c r="J11" s="8"/>
      <c r="K11" s="8"/>
      <c r="L11" s="8"/>
      <c r="M11" s="8"/>
      <c r="N11" s="8"/>
    </row>
    <row r="12" spans="1:14" ht="36" x14ac:dyDescent="0.25">
      <c r="A12" s="9" t="s">
        <v>17</v>
      </c>
      <c r="B12" s="10">
        <v>61365141</v>
      </c>
      <c r="C12" s="10">
        <v>3839761.61</v>
      </c>
      <c r="D12" s="10">
        <v>3838535.18</v>
      </c>
      <c r="E12" s="10">
        <v>4918458.9000000004</v>
      </c>
      <c r="F12" s="10">
        <f>SUM(F13:F17)</f>
        <v>4610310.9000000004</v>
      </c>
      <c r="G12" s="10">
        <f>SUM(G13:G17)</f>
        <v>4372515</v>
      </c>
      <c r="H12" s="10">
        <f>SUM(H13:H17)</f>
        <v>4214673.79</v>
      </c>
      <c r="I12" s="8"/>
      <c r="J12" s="8"/>
      <c r="K12" s="8"/>
      <c r="L12" s="8"/>
      <c r="M12" s="8"/>
      <c r="N12" s="8"/>
    </row>
    <row r="13" spans="1:14" ht="18" x14ac:dyDescent="0.25">
      <c r="A13" s="11" t="s">
        <v>18</v>
      </c>
      <c r="B13" s="12">
        <v>52393625</v>
      </c>
      <c r="C13" s="12">
        <v>3243250</v>
      </c>
      <c r="D13" s="12">
        <v>3067916.67</v>
      </c>
      <c r="E13" s="12">
        <v>4128063.56</v>
      </c>
      <c r="F13" s="12">
        <v>3890328.9</v>
      </c>
      <c r="G13" s="12">
        <v>3597250</v>
      </c>
      <c r="H13" s="12">
        <v>3477250</v>
      </c>
      <c r="I13" s="13"/>
      <c r="J13" s="13"/>
      <c r="K13" s="13"/>
      <c r="L13" s="13"/>
      <c r="M13" s="13"/>
      <c r="N13" s="13"/>
    </row>
    <row r="14" spans="1:14" ht="18" x14ac:dyDescent="0.25">
      <c r="A14" s="11" t="s">
        <v>19</v>
      </c>
      <c r="B14" s="12">
        <v>3450000</v>
      </c>
      <c r="C14" s="12">
        <v>115000</v>
      </c>
      <c r="D14" s="12">
        <v>315000</v>
      </c>
      <c r="E14" s="12">
        <v>215000</v>
      </c>
      <c r="F14" s="12">
        <v>226000</v>
      </c>
      <c r="G14" s="12">
        <v>240000</v>
      </c>
      <c r="H14" s="12">
        <v>220000</v>
      </c>
      <c r="I14" s="13"/>
      <c r="J14" s="13"/>
      <c r="K14" s="13"/>
      <c r="L14" s="13"/>
      <c r="M14" s="13"/>
      <c r="N14" s="13"/>
    </row>
    <row r="15" spans="1:14" ht="36" x14ac:dyDescent="0.25">
      <c r="A15" s="11" t="s">
        <v>20</v>
      </c>
      <c r="B15" s="14"/>
      <c r="C15" s="12">
        <v>0</v>
      </c>
      <c r="D15" s="12">
        <v>0</v>
      </c>
      <c r="E15" s="12">
        <v>0</v>
      </c>
      <c r="F15" s="12">
        <v>0</v>
      </c>
      <c r="G15" s="12"/>
      <c r="H15" s="12">
        <v>0</v>
      </c>
      <c r="I15" s="13"/>
      <c r="J15" s="13"/>
      <c r="K15" s="13"/>
      <c r="L15" s="13"/>
      <c r="M15" s="13"/>
      <c r="N15" s="13"/>
    </row>
    <row r="16" spans="1:14" ht="36" x14ac:dyDescent="0.25">
      <c r="A16" s="11" t="s">
        <v>21</v>
      </c>
      <c r="B16" s="14"/>
      <c r="C16" s="12">
        <v>0</v>
      </c>
      <c r="D16" s="12">
        <v>0</v>
      </c>
      <c r="E16" s="12">
        <v>0</v>
      </c>
      <c r="F16" s="12">
        <v>0</v>
      </c>
      <c r="G16" s="12"/>
      <c r="H16" s="12">
        <v>0</v>
      </c>
      <c r="I16" s="13"/>
      <c r="J16" s="13"/>
      <c r="K16" s="13"/>
      <c r="L16" s="13"/>
      <c r="M16" s="13"/>
      <c r="N16" s="13"/>
    </row>
    <row r="17" spans="1:15" ht="36" x14ac:dyDescent="0.25">
      <c r="A17" s="73" t="s">
        <v>22</v>
      </c>
      <c r="B17" s="12">
        <v>5521516</v>
      </c>
      <c r="C17" s="12">
        <v>481511.61</v>
      </c>
      <c r="D17" s="12">
        <v>455618.51</v>
      </c>
      <c r="E17" s="12">
        <v>575395.34</v>
      </c>
      <c r="F17" s="12">
        <v>493982</v>
      </c>
      <c r="G17" s="12">
        <v>535265</v>
      </c>
      <c r="H17" s="12">
        <v>517423.79</v>
      </c>
      <c r="I17" s="13"/>
      <c r="J17" s="13"/>
      <c r="K17" s="13"/>
      <c r="L17" s="13"/>
      <c r="M17" s="13"/>
      <c r="N17" s="13"/>
    </row>
    <row r="18" spans="1:15" ht="36" x14ac:dyDescent="0.25">
      <c r="A18" s="9" t="s">
        <v>23</v>
      </c>
      <c r="B18" s="10">
        <f t="shared" ref="B18:H18" si="0">SUM(B19:B27)</f>
        <v>6234442</v>
      </c>
      <c r="C18" s="10">
        <f t="shared" si="0"/>
        <v>106315.73</v>
      </c>
      <c r="D18" s="10">
        <f t="shared" si="0"/>
        <v>141340.9</v>
      </c>
      <c r="E18" s="10">
        <f t="shared" si="0"/>
        <v>203792.51</v>
      </c>
      <c r="F18" s="15">
        <f t="shared" si="0"/>
        <v>153515.57999999999</v>
      </c>
      <c r="G18" s="15">
        <f t="shared" si="0"/>
        <v>394246.73</v>
      </c>
      <c r="H18" s="15">
        <f t="shared" si="0"/>
        <v>547730.86</v>
      </c>
      <c r="I18" s="16"/>
      <c r="J18" s="16"/>
      <c r="K18" s="16"/>
      <c r="L18" s="16"/>
      <c r="M18" s="16"/>
      <c r="N18" s="16"/>
      <c r="O18" s="17"/>
    </row>
    <row r="19" spans="1:15" ht="18" x14ac:dyDescent="0.25">
      <c r="A19" s="11" t="s">
        <v>24</v>
      </c>
      <c r="B19" s="12">
        <v>1839000</v>
      </c>
      <c r="C19" s="12">
        <v>106315.73</v>
      </c>
      <c r="D19" s="12">
        <v>141340.9</v>
      </c>
      <c r="E19" s="12">
        <v>145142.51</v>
      </c>
      <c r="F19" s="12">
        <v>146015.57999999999</v>
      </c>
      <c r="G19" s="12">
        <v>112548.43</v>
      </c>
      <c r="H19" s="12">
        <v>147846.20000000001</v>
      </c>
      <c r="I19" s="13"/>
      <c r="J19" s="13"/>
      <c r="K19" s="13"/>
      <c r="L19" s="13"/>
      <c r="M19" s="13"/>
      <c r="N19" s="13"/>
    </row>
    <row r="20" spans="1:15" ht="36" x14ac:dyDescent="0.25">
      <c r="A20" s="11" t="s">
        <v>25</v>
      </c>
      <c r="B20" s="12">
        <v>680442</v>
      </c>
      <c r="C20" s="12">
        <v>0</v>
      </c>
      <c r="D20" s="12">
        <v>0</v>
      </c>
      <c r="E20" s="12">
        <v>0</v>
      </c>
      <c r="F20" s="12">
        <v>7500</v>
      </c>
      <c r="G20" s="12">
        <v>152998.79999999999</v>
      </c>
      <c r="H20" s="12">
        <v>132167</v>
      </c>
      <c r="I20" s="13"/>
      <c r="J20" s="13"/>
      <c r="K20" s="13"/>
      <c r="L20" s="13"/>
      <c r="M20" s="13"/>
      <c r="N20" s="13"/>
    </row>
    <row r="21" spans="1:15" ht="18" x14ac:dyDescent="0.25">
      <c r="A21" s="11" t="s">
        <v>26</v>
      </c>
      <c r="B21" s="12">
        <v>1000000</v>
      </c>
      <c r="C21" s="12">
        <v>0</v>
      </c>
      <c r="D21" s="12">
        <v>0</v>
      </c>
      <c r="E21" s="12">
        <v>58650</v>
      </c>
      <c r="F21" s="12">
        <v>0</v>
      </c>
      <c r="G21" s="12"/>
      <c r="H21" s="12">
        <v>0</v>
      </c>
      <c r="I21" s="13"/>
      <c r="J21" s="13"/>
      <c r="K21" s="13"/>
      <c r="L21" s="13"/>
      <c r="M21" s="13"/>
      <c r="N21" s="13"/>
    </row>
    <row r="22" spans="1:15" ht="36" x14ac:dyDescent="0.25">
      <c r="A22" s="11" t="s">
        <v>27</v>
      </c>
      <c r="B22" s="18">
        <v>15000</v>
      </c>
      <c r="C22" s="12">
        <v>0</v>
      </c>
      <c r="D22" s="12">
        <v>0</v>
      </c>
      <c r="E22" s="12">
        <v>0</v>
      </c>
      <c r="F22" s="12">
        <v>0</v>
      </c>
      <c r="G22" s="12"/>
      <c r="H22" s="12">
        <v>0</v>
      </c>
      <c r="I22" s="13"/>
      <c r="J22" s="13"/>
      <c r="K22" s="13"/>
      <c r="L22" s="13"/>
      <c r="M22" s="13"/>
      <c r="N22" s="13"/>
    </row>
    <row r="23" spans="1:15" ht="18" x14ac:dyDescent="0.25">
      <c r="A23" s="11" t="s">
        <v>28</v>
      </c>
      <c r="B23" s="14">
        <v>400000</v>
      </c>
      <c r="C23" s="12">
        <v>0</v>
      </c>
      <c r="D23" s="12">
        <v>0</v>
      </c>
      <c r="E23" s="12">
        <v>0</v>
      </c>
      <c r="F23" s="12">
        <v>0</v>
      </c>
      <c r="G23" s="12">
        <v>11564</v>
      </c>
      <c r="H23" s="12">
        <v>44604</v>
      </c>
      <c r="I23" s="13"/>
      <c r="J23" s="13"/>
      <c r="K23" s="13"/>
      <c r="L23" s="13"/>
      <c r="M23" s="13"/>
      <c r="N23" s="13"/>
    </row>
    <row r="24" spans="1:15" ht="18" x14ac:dyDescent="0.25">
      <c r="A24" s="11" t="s">
        <v>29</v>
      </c>
      <c r="B24" s="18">
        <v>350000</v>
      </c>
      <c r="C24" s="12">
        <v>0</v>
      </c>
      <c r="D24" s="12">
        <v>0</v>
      </c>
      <c r="E24" s="12">
        <v>0</v>
      </c>
      <c r="F24" s="12">
        <v>0</v>
      </c>
      <c r="G24" s="12"/>
      <c r="H24" s="12">
        <v>0</v>
      </c>
      <c r="I24" s="13"/>
      <c r="J24" s="13"/>
      <c r="K24" s="13"/>
      <c r="L24" s="13"/>
      <c r="M24" s="13"/>
      <c r="N24" s="13"/>
    </row>
    <row r="25" spans="1:15" ht="72" x14ac:dyDescent="0.25">
      <c r="A25" s="11" t="s">
        <v>30</v>
      </c>
      <c r="B25" s="12">
        <v>550000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12168.16</v>
      </c>
      <c r="I25" s="13"/>
      <c r="J25" s="13"/>
      <c r="K25" s="13"/>
      <c r="L25" s="13"/>
      <c r="M25" s="13"/>
      <c r="N25" s="13"/>
    </row>
    <row r="26" spans="1:15" ht="54" x14ac:dyDescent="0.25">
      <c r="A26" s="11" t="s">
        <v>31</v>
      </c>
      <c r="B26" s="12">
        <v>1300000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210945.5</v>
      </c>
      <c r="I26" s="13"/>
      <c r="J26" s="13"/>
      <c r="K26" s="13"/>
      <c r="L26" s="13"/>
      <c r="M26" s="13"/>
      <c r="N26" s="13"/>
    </row>
    <row r="27" spans="1:15" ht="54" x14ac:dyDescent="0.25">
      <c r="A27" s="11" t="s">
        <v>32</v>
      </c>
      <c r="B27" s="14">
        <v>100000</v>
      </c>
      <c r="C27" s="12">
        <v>0</v>
      </c>
      <c r="D27" s="12">
        <v>0</v>
      </c>
      <c r="E27" s="12"/>
      <c r="F27" s="12">
        <v>0</v>
      </c>
      <c r="G27" s="12">
        <v>117135.5</v>
      </c>
      <c r="H27" s="12">
        <v>0</v>
      </c>
      <c r="I27" s="13"/>
      <c r="J27" s="13"/>
      <c r="K27" s="13"/>
      <c r="L27" s="13"/>
      <c r="M27" s="13"/>
      <c r="N27" s="13"/>
    </row>
    <row r="28" spans="1:15" ht="36" x14ac:dyDescent="0.25">
      <c r="A28" s="9" t="s">
        <v>33</v>
      </c>
      <c r="B28" s="10">
        <v>7929985</v>
      </c>
      <c r="C28" s="15">
        <v>0</v>
      </c>
      <c r="D28" s="15">
        <v>300000</v>
      </c>
      <c r="E28" s="15">
        <v>896359.79</v>
      </c>
      <c r="F28" s="15">
        <v>57166.28</v>
      </c>
      <c r="G28" s="15">
        <f>SUM(G29:G36)</f>
        <v>617346</v>
      </c>
      <c r="H28" s="15">
        <f>SUM(H29:N37)</f>
        <v>84387.12</v>
      </c>
      <c r="I28" s="16"/>
      <c r="J28" s="16"/>
      <c r="K28" s="16"/>
      <c r="L28" s="16"/>
      <c r="M28" s="16"/>
      <c r="N28" s="16"/>
      <c r="O28" s="17"/>
    </row>
    <row r="29" spans="1:15" ht="54" x14ac:dyDescent="0.25">
      <c r="A29" s="11" t="s">
        <v>34</v>
      </c>
      <c r="B29" s="12">
        <v>498335</v>
      </c>
      <c r="C29" s="12">
        <v>0</v>
      </c>
      <c r="D29" s="12">
        <v>0</v>
      </c>
      <c r="E29" s="12">
        <v>40887.56</v>
      </c>
      <c r="F29" s="12">
        <v>0</v>
      </c>
      <c r="G29" s="12"/>
      <c r="H29" s="12">
        <v>0</v>
      </c>
      <c r="I29" s="13"/>
      <c r="J29" s="13"/>
      <c r="K29" s="13"/>
      <c r="L29" s="13"/>
      <c r="M29" s="13"/>
      <c r="N29" s="13"/>
    </row>
    <row r="30" spans="1:15" ht="18" x14ac:dyDescent="0.25">
      <c r="A30" s="11" t="s">
        <v>35</v>
      </c>
      <c r="B30" s="12">
        <v>800000</v>
      </c>
      <c r="C30" s="12">
        <v>0</v>
      </c>
      <c r="D30" s="12">
        <v>0</v>
      </c>
      <c r="E30" s="12">
        <v>0</v>
      </c>
      <c r="F30" s="12">
        <v>0</v>
      </c>
      <c r="G30" s="12">
        <v>17346</v>
      </c>
      <c r="H30" s="12">
        <v>0</v>
      </c>
      <c r="I30" s="13"/>
      <c r="J30" s="13"/>
      <c r="K30" s="13"/>
      <c r="L30" s="13"/>
      <c r="M30" s="13"/>
      <c r="N30" s="13"/>
    </row>
    <row r="31" spans="1:15" ht="36" x14ac:dyDescent="0.25">
      <c r="A31" s="11" t="s">
        <v>36</v>
      </c>
      <c r="B31" s="12">
        <v>407200</v>
      </c>
      <c r="C31" s="12">
        <v>0</v>
      </c>
      <c r="D31" s="12">
        <v>0</v>
      </c>
      <c r="E31" s="12">
        <v>20687.21</v>
      </c>
      <c r="F31" s="12">
        <v>0</v>
      </c>
      <c r="G31" s="12"/>
      <c r="H31" s="12">
        <v>48962.74</v>
      </c>
      <c r="I31" s="13"/>
      <c r="J31" s="13"/>
      <c r="K31" s="13"/>
      <c r="L31" s="13"/>
      <c r="M31" s="13"/>
      <c r="N31" s="13"/>
    </row>
    <row r="32" spans="1:15" ht="36" x14ac:dyDescent="0.25">
      <c r="A32" s="11" t="s">
        <v>37</v>
      </c>
      <c r="B32" s="14">
        <v>79000</v>
      </c>
      <c r="C32" s="12">
        <v>0</v>
      </c>
      <c r="D32" s="12">
        <v>0</v>
      </c>
      <c r="E32" s="12">
        <v>0</v>
      </c>
      <c r="F32" s="12">
        <v>0</v>
      </c>
      <c r="G32" s="12"/>
      <c r="H32" s="12">
        <v>0</v>
      </c>
      <c r="I32" s="13"/>
      <c r="J32" s="13"/>
      <c r="K32" s="13"/>
      <c r="L32" s="13"/>
      <c r="M32" s="13"/>
      <c r="N32" s="13"/>
    </row>
    <row r="33" spans="1:18" ht="36" x14ac:dyDescent="0.25">
      <c r="A33" s="11" t="s">
        <v>38</v>
      </c>
      <c r="B33" s="14">
        <v>140000</v>
      </c>
      <c r="C33" s="12">
        <v>0</v>
      </c>
      <c r="D33" s="12">
        <v>0</v>
      </c>
      <c r="E33" s="12">
        <v>0</v>
      </c>
      <c r="F33" s="12">
        <v>43950.28</v>
      </c>
      <c r="G33" s="12"/>
      <c r="H33" s="12">
        <v>1451.4</v>
      </c>
      <c r="I33" s="13"/>
      <c r="J33" s="13"/>
      <c r="K33" s="13"/>
      <c r="L33" s="13"/>
      <c r="M33" s="13"/>
      <c r="N33" s="13"/>
    </row>
    <row r="34" spans="1:18" ht="54" x14ac:dyDescent="0.25">
      <c r="A34" s="11" t="s">
        <v>39</v>
      </c>
      <c r="B34" s="12">
        <v>90000</v>
      </c>
      <c r="C34" s="12">
        <v>0</v>
      </c>
      <c r="D34" s="12">
        <v>0</v>
      </c>
      <c r="E34" s="12">
        <v>0</v>
      </c>
      <c r="F34" s="12">
        <v>0</v>
      </c>
      <c r="G34" s="12"/>
      <c r="H34" s="12">
        <v>0</v>
      </c>
      <c r="I34" s="13"/>
      <c r="J34" s="13"/>
      <c r="K34" s="13"/>
      <c r="L34" s="13"/>
      <c r="M34" s="13"/>
      <c r="N34" s="13"/>
    </row>
    <row r="35" spans="1:18" ht="54" x14ac:dyDescent="0.25">
      <c r="A35" s="11" t="s">
        <v>40</v>
      </c>
      <c r="B35" s="12">
        <v>3600000</v>
      </c>
      <c r="C35" s="12"/>
      <c r="D35" s="12">
        <v>300000</v>
      </c>
      <c r="E35" s="12">
        <v>600000</v>
      </c>
      <c r="F35" s="12">
        <v>0</v>
      </c>
      <c r="G35" s="12">
        <v>600000</v>
      </c>
      <c r="H35" s="12">
        <v>0</v>
      </c>
      <c r="I35" s="13"/>
      <c r="J35" s="13"/>
      <c r="K35" s="13"/>
      <c r="L35" s="13"/>
      <c r="M35" s="13"/>
      <c r="N35" s="13"/>
    </row>
    <row r="36" spans="1:18" ht="72" x14ac:dyDescent="0.25">
      <c r="A36" s="11" t="s">
        <v>41</v>
      </c>
      <c r="B36" s="14"/>
      <c r="C36" s="12">
        <f t="shared" ref="C36:C44" si="1">-C37</f>
        <v>0</v>
      </c>
      <c r="D36" s="12"/>
      <c r="E36" s="12">
        <v>0</v>
      </c>
      <c r="F36" s="12">
        <v>0</v>
      </c>
      <c r="G36" s="12"/>
      <c r="H36" s="12">
        <v>0</v>
      </c>
      <c r="I36" s="13"/>
      <c r="J36" s="13"/>
      <c r="K36" s="13"/>
      <c r="L36" s="13"/>
      <c r="M36" s="13"/>
      <c r="N36" s="13"/>
    </row>
    <row r="37" spans="1:18" ht="36" x14ac:dyDescent="0.25">
      <c r="A37" s="11" t="s">
        <v>42</v>
      </c>
      <c r="B37" s="12">
        <v>2365450</v>
      </c>
      <c r="C37" s="12">
        <f t="shared" si="1"/>
        <v>0</v>
      </c>
      <c r="D37" s="12"/>
      <c r="E37" s="12">
        <v>234785.05</v>
      </c>
      <c r="F37" s="12">
        <v>13216</v>
      </c>
      <c r="G37" s="12"/>
      <c r="H37" s="12">
        <v>33972.980000000003</v>
      </c>
      <c r="I37" s="13"/>
      <c r="J37" s="13"/>
      <c r="K37" s="13"/>
      <c r="L37" s="13"/>
      <c r="M37" s="13"/>
      <c r="N37" s="13"/>
    </row>
    <row r="38" spans="1:18" ht="36" x14ac:dyDescent="0.25">
      <c r="A38" s="9" t="s">
        <v>43</v>
      </c>
      <c r="B38" s="10">
        <v>1035056</v>
      </c>
      <c r="C38" s="12">
        <f t="shared" si="1"/>
        <v>0</v>
      </c>
      <c r="D38" s="12"/>
      <c r="E38" s="15">
        <v>0</v>
      </c>
      <c r="F38" s="15">
        <v>0</v>
      </c>
      <c r="G38" s="15">
        <v>0</v>
      </c>
      <c r="H38" s="15">
        <v>0</v>
      </c>
      <c r="I38" s="13"/>
      <c r="J38" s="13"/>
      <c r="K38" s="13"/>
      <c r="L38" s="13"/>
      <c r="M38" s="13"/>
      <c r="N38" s="13"/>
      <c r="O38" s="17"/>
      <c r="Q38" s="17"/>
      <c r="R38" s="19"/>
    </row>
    <row r="39" spans="1:18" ht="54" x14ac:dyDescent="0.25">
      <c r="A39" s="11" t="s">
        <v>44</v>
      </c>
      <c r="B39" s="14">
        <v>1035056</v>
      </c>
      <c r="C39" s="12">
        <f t="shared" si="1"/>
        <v>0</v>
      </c>
      <c r="D39" s="12"/>
      <c r="E39" s="12">
        <v>0</v>
      </c>
      <c r="F39" s="12">
        <v>0</v>
      </c>
      <c r="G39" s="12"/>
      <c r="H39" s="12">
        <v>0</v>
      </c>
      <c r="I39" s="13"/>
      <c r="J39" s="13"/>
      <c r="K39" s="13"/>
      <c r="L39" s="13"/>
      <c r="M39" s="13"/>
      <c r="N39" s="13"/>
    </row>
    <row r="40" spans="1:18" ht="54" x14ac:dyDescent="0.25">
      <c r="A40" s="11" t="s">
        <v>45</v>
      </c>
      <c r="B40" s="14"/>
      <c r="C40" s="12">
        <f t="shared" si="1"/>
        <v>0</v>
      </c>
      <c r="D40" s="12"/>
      <c r="E40" s="12">
        <v>0</v>
      </c>
      <c r="F40" s="12">
        <v>0</v>
      </c>
      <c r="G40" s="12"/>
      <c r="H40" s="12">
        <v>0</v>
      </c>
      <c r="I40" s="13"/>
      <c r="J40" s="13"/>
      <c r="K40" s="13"/>
      <c r="L40" s="13"/>
      <c r="M40" s="13"/>
      <c r="N40" s="13"/>
    </row>
    <row r="41" spans="1:18" ht="54" x14ac:dyDescent="0.25">
      <c r="A41" s="11" t="s">
        <v>46</v>
      </c>
      <c r="B41" s="14"/>
      <c r="C41" s="12">
        <f t="shared" si="1"/>
        <v>0</v>
      </c>
      <c r="D41" s="12"/>
      <c r="E41" s="12">
        <v>0</v>
      </c>
      <c r="F41" s="12">
        <v>0</v>
      </c>
      <c r="G41" s="12"/>
      <c r="H41" s="12">
        <v>0</v>
      </c>
      <c r="I41" s="13"/>
      <c r="J41" s="13"/>
      <c r="K41" s="13"/>
      <c r="L41" s="13"/>
      <c r="M41" s="13"/>
      <c r="N41" s="13"/>
    </row>
    <row r="42" spans="1:18" ht="54" x14ac:dyDescent="0.25">
      <c r="A42" s="11" t="s">
        <v>47</v>
      </c>
      <c r="B42" s="14"/>
      <c r="C42" s="12">
        <f t="shared" si="1"/>
        <v>0</v>
      </c>
      <c r="D42" s="12"/>
      <c r="E42" s="12">
        <v>0</v>
      </c>
      <c r="F42" s="12">
        <v>0</v>
      </c>
      <c r="G42" s="12"/>
      <c r="H42" s="12">
        <v>0</v>
      </c>
      <c r="I42" s="13"/>
      <c r="J42" s="13"/>
      <c r="K42" s="13"/>
      <c r="L42" s="13"/>
      <c r="M42" s="13"/>
      <c r="N42" s="13"/>
    </row>
    <row r="43" spans="1:18" ht="54" x14ac:dyDescent="0.25">
      <c r="A43" s="11" t="s">
        <v>48</v>
      </c>
      <c r="B43" s="14"/>
      <c r="C43" s="12">
        <f t="shared" si="1"/>
        <v>0</v>
      </c>
      <c r="D43" s="12"/>
      <c r="E43" s="12">
        <v>0</v>
      </c>
      <c r="F43" s="12">
        <v>0</v>
      </c>
      <c r="G43" s="12"/>
      <c r="H43" s="12">
        <v>0</v>
      </c>
      <c r="I43" s="13"/>
      <c r="J43" s="13"/>
      <c r="K43" s="13"/>
      <c r="L43" s="13"/>
      <c r="M43" s="13"/>
      <c r="N43" s="13"/>
    </row>
    <row r="44" spans="1:18" ht="18" x14ac:dyDescent="0.25">
      <c r="A44" s="11" t="s">
        <v>49</v>
      </c>
      <c r="B44" s="14"/>
      <c r="C44" s="12">
        <f t="shared" si="1"/>
        <v>0</v>
      </c>
      <c r="D44" s="12"/>
      <c r="E44" s="12">
        <v>0</v>
      </c>
      <c r="F44" s="12">
        <v>0</v>
      </c>
      <c r="G44" s="12"/>
      <c r="H44" s="12">
        <v>0</v>
      </c>
      <c r="I44" s="13"/>
      <c r="J44" s="13"/>
      <c r="K44" s="13"/>
      <c r="L44" s="13"/>
      <c r="M44" s="13"/>
      <c r="N44" s="13"/>
    </row>
    <row r="45" spans="1:18" ht="54" x14ac:dyDescent="0.25">
      <c r="A45" s="11" t="s">
        <v>50</v>
      </c>
      <c r="B45" s="14"/>
      <c r="C45" s="12">
        <v>0</v>
      </c>
      <c r="D45" s="12"/>
      <c r="E45" s="12">
        <v>0</v>
      </c>
      <c r="F45" s="12">
        <v>0</v>
      </c>
      <c r="G45" s="12"/>
      <c r="H45" s="12">
        <v>0</v>
      </c>
      <c r="I45" s="13"/>
      <c r="J45" s="13"/>
      <c r="K45" s="13"/>
      <c r="L45" s="13"/>
      <c r="M45" s="13"/>
      <c r="N45" s="13"/>
    </row>
    <row r="46" spans="1:18" ht="54" x14ac:dyDescent="0.25">
      <c r="A46" s="11" t="s">
        <v>51</v>
      </c>
      <c r="B46" s="14"/>
      <c r="C46" s="12">
        <v>0</v>
      </c>
      <c r="D46" s="12"/>
      <c r="E46" s="12">
        <v>0</v>
      </c>
      <c r="F46" s="12">
        <v>0</v>
      </c>
      <c r="G46" s="12"/>
      <c r="H46" s="12">
        <v>0</v>
      </c>
      <c r="I46" s="13"/>
      <c r="J46" s="13"/>
      <c r="K46" s="13"/>
      <c r="L46" s="13"/>
      <c r="M46" s="13"/>
      <c r="N46" s="13"/>
    </row>
    <row r="47" spans="1:18" ht="36" x14ac:dyDescent="0.25">
      <c r="A47" s="9" t="s">
        <v>52</v>
      </c>
      <c r="B47" s="10"/>
      <c r="C47" s="12">
        <f>C48+C49+C50-C51+C52+C53+C54</f>
        <v>0</v>
      </c>
      <c r="D47" s="12"/>
      <c r="E47" s="15">
        <v>0</v>
      </c>
      <c r="F47" s="15">
        <v>0</v>
      </c>
      <c r="G47" s="15">
        <v>0</v>
      </c>
      <c r="H47" s="15">
        <v>0</v>
      </c>
      <c r="I47" s="13"/>
      <c r="J47" s="13"/>
      <c r="K47" s="13"/>
      <c r="L47" s="13"/>
      <c r="M47" s="13"/>
      <c r="N47" s="13"/>
    </row>
    <row r="48" spans="1:18" ht="36" x14ac:dyDescent="0.25">
      <c r="A48" s="11" t="s">
        <v>53</v>
      </c>
      <c r="B48" s="14"/>
      <c r="C48" s="12">
        <v>0</v>
      </c>
      <c r="D48" s="12"/>
      <c r="E48" s="12">
        <v>0</v>
      </c>
      <c r="F48" s="12">
        <v>0</v>
      </c>
      <c r="G48" s="12"/>
      <c r="H48" s="12">
        <v>0</v>
      </c>
      <c r="I48" s="13"/>
      <c r="J48" s="13"/>
      <c r="K48" s="13"/>
      <c r="L48" s="13"/>
      <c r="M48" s="13"/>
      <c r="N48" s="13"/>
    </row>
    <row r="49" spans="1:14" ht="54" x14ac:dyDescent="0.25">
      <c r="A49" s="11" t="s">
        <v>54</v>
      </c>
      <c r="B49" s="12"/>
      <c r="C49" s="12">
        <v>0</v>
      </c>
      <c r="D49" s="12"/>
      <c r="E49" s="12">
        <v>0</v>
      </c>
      <c r="F49" s="12">
        <v>0</v>
      </c>
      <c r="G49" s="12"/>
      <c r="H49" s="12">
        <v>0</v>
      </c>
      <c r="I49" s="13"/>
      <c r="J49" s="13"/>
      <c r="K49" s="13"/>
      <c r="L49" s="13"/>
      <c r="M49" s="13"/>
      <c r="N49" s="13"/>
    </row>
    <row r="50" spans="1:14" ht="54" x14ac:dyDescent="0.25">
      <c r="A50" s="11" t="s">
        <v>55</v>
      </c>
      <c r="B50" s="14"/>
      <c r="C50" s="12">
        <v>0</v>
      </c>
      <c r="D50" s="12"/>
      <c r="E50" s="12">
        <v>0</v>
      </c>
      <c r="F50" s="12">
        <v>0</v>
      </c>
      <c r="G50" s="12"/>
      <c r="H50" s="12">
        <v>0</v>
      </c>
      <c r="I50" s="13"/>
      <c r="J50" s="13"/>
      <c r="K50" s="13"/>
      <c r="L50" s="13"/>
      <c r="M50" s="13"/>
      <c r="N50" s="13"/>
    </row>
    <row r="51" spans="1:14" ht="54.75" thickBot="1" x14ac:dyDescent="0.3">
      <c r="A51" s="20" t="s">
        <v>56</v>
      </c>
      <c r="B51" s="21"/>
      <c r="C51" s="22">
        <v>0</v>
      </c>
      <c r="D51" s="22"/>
      <c r="E51" s="22">
        <v>0</v>
      </c>
      <c r="F51" s="22">
        <v>0</v>
      </c>
      <c r="G51" s="22"/>
      <c r="H51" s="22">
        <v>0</v>
      </c>
      <c r="I51" s="23"/>
      <c r="J51" s="23"/>
      <c r="K51" s="23"/>
      <c r="L51" s="23"/>
      <c r="M51" s="23"/>
      <c r="N51" s="23"/>
    </row>
    <row r="52" spans="1:14" ht="54" x14ac:dyDescent="0.25">
      <c r="A52" s="24" t="s">
        <v>57</v>
      </c>
      <c r="B52" s="25"/>
      <c r="C52" s="26">
        <v>0</v>
      </c>
      <c r="D52" s="26"/>
      <c r="E52" s="26">
        <v>0</v>
      </c>
      <c r="F52" s="26">
        <v>0</v>
      </c>
      <c r="G52" s="26"/>
      <c r="H52" s="26">
        <v>0</v>
      </c>
      <c r="I52" s="27"/>
      <c r="J52" s="27"/>
      <c r="K52" s="27"/>
      <c r="L52" s="27"/>
      <c r="M52" s="27"/>
      <c r="N52" s="27"/>
    </row>
    <row r="53" spans="1:14" ht="36" x14ac:dyDescent="0.25">
      <c r="A53" s="11" t="s">
        <v>58</v>
      </c>
      <c r="B53" s="14"/>
      <c r="C53" s="12">
        <v>0</v>
      </c>
      <c r="D53" s="12"/>
      <c r="E53" s="12">
        <v>0</v>
      </c>
      <c r="F53" s="12">
        <v>0</v>
      </c>
      <c r="G53" s="12"/>
      <c r="H53" s="12">
        <v>0</v>
      </c>
      <c r="I53" s="13"/>
      <c r="J53" s="13"/>
      <c r="K53" s="13"/>
      <c r="L53" s="13"/>
      <c r="M53" s="13"/>
      <c r="N53" s="13"/>
    </row>
    <row r="54" spans="1:14" ht="54" x14ac:dyDescent="0.25">
      <c r="A54" s="11" t="s">
        <v>59</v>
      </c>
      <c r="B54" s="14"/>
      <c r="C54" s="12">
        <v>0</v>
      </c>
      <c r="D54" s="12"/>
      <c r="E54" s="12">
        <v>0</v>
      </c>
      <c r="F54" s="12">
        <v>0</v>
      </c>
      <c r="G54" s="12"/>
      <c r="H54" s="12">
        <v>0</v>
      </c>
      <c r="I54" s="13"/>
      <c r="J54" s="13"/>
      <c r="K54" s="13"/>
      <c r="L54" s="13"/>
      <c r="M54" s="13"/>
      <c r="N54" s="13"/>
    </row>
    <row r="55" spans="1:14" ht="36" x14ac:dyDescent="0.25">
      <c r="A55" s="9" t="s">
        <v>60</v>
      </c>
      <c r="B55" s="10">
        <v>1979052</v>
      </c>
      <c r="C55" s="12">
        <f>C56+C57+C58+C59+C60+C61+C62+C63+C64</f>
        <v>0</v>
      </c>
      <c r="D55" s="12"/>
      <c r="E55" s="15">
        <v>923114</v>
      </c>
      <c r="F55" s="28">
        <v>0</v>
      </c>
      <c r="G55" s="28">
        <v>0</v>
      </c>
      <c r="H55" s="28">
        <f>SUM(H56:H64)</f>
        <v>166934.6</v>
      </c>
      <c r="I55" s="13"/>
      <c r="J55" s="13"/>
      <c r="K55" s="13"/>
      <c r="L55" s="13"/>
      <c r="M55" s="13"/>
      <c r="N55" s="13"/>
    </row>
    <row r="56" spans="1:14" ht="18" x14ac:dyDescent="0.25">
      <c r="A56" s="11" t="s">
        <v>61</v>
      </c>
      <c r="B56" s="12">
        <v>529000</v>
      </c>
      <c r="C56" s="12">
        <v>0</v>
      </c>
      <c r="D56" s="12"/>
      <c r="E56" s="12">
        <v>788594</v>
      </c>
      <c r="F56" s="29">
        <v>0</v>
      </c>
      <c r="G56" s="12"/>
      <c r="H56" s="12">
        <v>70210</v>
      </c>
      <c r="I56" s="13"/>
      <c r="J56" s="13"/>
      <c r="K56" s="13"/>
      <c r="L56" s="13"/>
      <c r="M56" s="13"/>
      <c r="N56" s="13"/>
    </row>
    <row r="57" spans="1:14" ht="36" x14ac:dyDescent="0.25">
      <c r="A57" s="11" t="s">
        <v>62</v>
      </c>
      <c r="B57" s="12">
        <v>150000</v>
      </c>
      <c r="C57" s="12">
        <v>0</v>
      </c>
      <c r="D57" s="12"/>
      <c r="E57" s="12">
        <v>134520</v>
      </c>
      <c r="F57" s="29">
        <v>0</v>
      </c>
      <c r="G57" s="12"/>
      <c r="H57" s="12">
        <v>96724.6</v>
      </c>
      <c r="I57" s="13"/>
      <c r="J57" s="13"/>
      <c r="K57" s="13"/>
      <c r="L57" s="13"/>
      <c r="M57" s="13"/>
      <c r="N57" s="13"/>
    </row>
    <row r="58" spans="1:14" ht="54" x14ac:dyDescent="0.25">
      <c r="A58" s="11" t="s">
        <v>63</v>
      </c>
      <c r="B58" s="14"/>
      <c r="C58" s="12">
        <v>0</v>
      </c>
      <c r="D58" s="12"/>
      <c r="E58" s="12">
        <v>0</v>
      </c>
      <c r="F58" s="29">
        <v>0</v>
      </c>
      <c r="G58" s="12">
        <v>0</v>
      </c>
      <c r="H58" s="29">
        <v>0</v>
      </c>
      <c r="I58" s="13"/>
      <c r="J58" s="13"/>
      <c r="K58" s="13"/>
      <c r="L58" s="13"/>
      <c r="M58" s="13"/>
      <c r="N58" s="13"/>
    </row>
    <row r="59" spans="1:14" ht="54" x14ac:dyDescent="0.25">
      <c r="A59" s="11" t="s">
        <v>64</v>
      </c>
      <c r="B59" s="14">
        <v>20000</v>
      </c>
      <c r="C59" s="12">
        <v>0</v>
      </c>
      <c r="D59" s="12"/>
      <c r="E59" s="12">
        <v>0</v>
      </c>
      <c r="F59" s="29">
        <v>0</v>
      </c>
      <c r="G59" s="12">
        <v>0</v>
      </c>
      <c r="H59" s="29">
        <v>0</v>
      </c>
      <c r="I59" s="13"/>
      <c r="J59" s="13"/>
      <c r="K59" s="13"/>
      <c r="L59" s="13"/>
      <c r="M59" s="13"/>
      <c r="N59" s="13"/>
    </row>
    <row r="60" spans="1:14" ht="36" x14ac:dyDescent="0.25">
      <c r="A60" s="11" t="s">
        <v>65</v>
      </c>
      <c r="B60" s="12">
        <v>350000</v>
      </c>
      <c r="C60" s="12">
        <v>0</v>
      </c>
      <c r="D60" s="12"/>
      <c r="E60" s="12">
        <v>0</v>
      </c>
      <c r="F60" s="29">
        <v>0</v>
      </c>
      <c r="G60" s="12">
        <v>0</v>
      </c>
      <c r="H60" s="29">
        <v>0</v>
      </c>
      <c r="I60" s="13"/>
      <c r="J60" s="13"/>
      <c r="K60" s="13"/>
      <c r="L60" s="13"/>
      <c r="M60" s="13"/>
      <c r="N60" s="13"/>
    </row>
    <row r="61" spans="1:14" ht="36" x14ac:dyDescent="0.25">
      <c r="A61" s="11" t="s">
        <v>66</v>
      </c>
      <c r="B61" s="14">
        <v>106052</v>
      </c>
      <c r="C61" s="12">
        <v>0</v>
      </c>
      <c r="D61" s="12"/>
      <c r="E61" s="12">
        <v>0</v>
      </c>
      <c r="F61" s="29">
        <v>0</v>
      </c>
      <c r="G61" s="12">
        <v>0</v>
      </c>
      <c r="H61" s="29">
        <v>0</v>
      </c>
      <c r="I61" s="13"/>
      <c r="J61" s="13"/>
      <c r="K61" s="13"/>
      <c r="L61" s="13"/>
      <c r="M61" s="13"/>
      <c r="N61" s="13"/>
    </row>
    <row r="62" spans="1:14" ht="36" x14ac:dyDescent="0.25">
      <c r="A62" s="11" t="s">
        <v>67</v>
      </c>
      <c r="B62" s="14"/>
      <c r="C62" s="12">
        <v>0</v>
      </c>
      <c r="D62" s="12"/>
      <c r="E62" s="12">
        <v>0</v>
      </c>
      <c r="F62" s="29">
        <v>0</v>
      </c>
      <c r="G62" s="12">
        <v>0</v>
      </c>
      <c r="H62" s="29">
        <v>0</v>
      </c>
      <c r="I62" s="13"/>
      <c r="J62" s="13"/>
      <c r="K62" s="13"/>
      <c r="L62" s="13"/>
      <c r="M62" s="13"/>
      <c r="N62" s="13"/>
    </row>
    <row r="63" spans="1:14" ht="18" x14ac:dyDescent="0.25">
      <c r="A63" s="11" t="s">
        <v>68</v>
      </c>
      <c r="B63" s="14">
        <v>824000</v>
      </c>
      <c r="C63" s="12">
        <v>0</v>
      </c>
      <c r="D63" s="12"/>
      <c r="E63" s="12">
        <v>0</v>
      </c>
      <c r="F63" s="29">
        <v>0</v>
      </c>
      <c r="G63" s="12">
        <v>0</v>
      </c>
      <c r="H63" s="29">
        <v>0</v>
      </c>
      <c r="I63" s="13"/>
      <c r="J63" s="13"/>
      <c r="K63" s="13"/>
      <c r="L63" s="13"/>
      <c r="M63" s="13"/>
      <c r="N63" s="13"/>
    </row>
    <row r="64" spans="1:14" ht="72" x14ac:dyDescent="0.25">
      <c r="A64" s="11" t="s">
        <v>69</v>
      </c>
      <c r="B64" s="14"/>
      <c r="C64" s="12">
        <v>0</v>
      </c>
      <c r="D64" s="12"/>
      <c r="E64" s="12">
        <v>0</v>
      </c>
      <c r="F64" s="29">
        <v>0</v>
      </c>
      <c r="G64" s="12">
        <v>0</v>
      </c>
      <c r="H64" s="29">
        <v>0</v>
      </c>
      <c r="I64" s="13"/>
      <c r="J64" s="13"/>
      <c r="K64" s="13"/>
      <c r="L64" s="13"/>
      <c r="M64" s="13"/>
      <c r="N64" s="13"/>
    </row>
    <row r="65" spans="1:14" ht="18" x14ac:dyDescent="0.25">
      <c r="A65" s="9" t="s">
        <v>70</v>
      </c>
      <c r="B65" s="10"/>
      <c r="C65" s="12">
        <f>C66+C67+C68-C69</f>
        <v>0</v>
      </c>
      <c r="D65" s="12"/>
      <c r="E65" s="12">
        <v>0</v>
      </c>
      <c r="F65" s="29">
        <v>0</v>
      </c>
      <c r="G65" s="12">
        <v>0</v>
      </c>
      <c r="H65" s="29">
        <v>0</v>
      </c>
      <c r="I65" s="13"/>
      <c r="J65" s="13"/>
      <c r="K65" s="13"/>
      <c r="L65" s="13"/>
      <c r="M65" s="13"/>
      <c r="N65" s="13"/>
    </row>
    <row r="66" spans="1:14" ht="36" x14ac:dyDescent="0.25">
      <c r="A66" s="11" t="s">
        <v>71</v>
      </c>
      <c r="B66" s="14"/>
      <c r="C66" s="12">
        <v>0</v>
      </c>
      <c r="D66" s="12"/>
      <c r="E66" s="12">
        <v>0</v>
      </c>
      <c r="F66" s="29">
        <v>0</v>
      </c>
      <c r="G66" s="12">
        <v>0</v>
      </c>
      <c r="H66" s="29">
        <v>0</v>
      </c>
      <c r="I66" s="13"/>
      <c r="J66" s="13"/>
      <c r="K66" s="13"/>
      <c r="L66" s="13"/>
      <c r="M66" s="13"/>
      <c r="N66" s="13"/>
    </row>
    <row r="67" spans="1:14" ht="18" x14ac:dyDescent="0.25">
      <c r="A67" s="11" t="s">
        <v>72</v>
      </c>
      <c r="B67" s="14"/>
      <c r="C67" s="12">
        <v>0</v>
      </c>
      <c r="D67" s="12"/>
      <c r="E67" s="12">
        <v>0</v>
      </c>
      <c r="F67" s="29">
        <v>0</v>
      </c>
      <c r="G67" s="12">
        <v>0</v>
      </c>
      <c r="H67" s="29">
        <v>0</v>
      </c>
      <c r="I67" s="13"/>
      <c r="J67" s="13"/>
      <c r="K67" s="13"/>
      <c r="L67" s="13"/>
      <c r="M67" s="13"/>
      <c r="N67" s="13"/>
    </row>
    <row r="68" spans="1:14" ht="36" x14ac:dyDescent="0.25">
      <c r="A68" s="11" t="s">
        <v>73</v>
      </c>
      <c r="B68" s="14"/>
      <c r="C68" s="12">
        <v>0</v>
      </c>
      <c r="D68" s="12"/>
      <c r="E68" s="12">
        <v>0</v>
      </c>
      <c r="F68" s="29">
        <v>0</v>
      </c>
      <c r="G68" s="12">
        <v>0</v>
      </c>
      <c r="H68" s="29">
        <v>0</v>
      </c>
      <c r="I68" s="13"/>
      <c r="J68" s="13"/>
      <c r="K68" s="13"/>
      <c r="L68" s="13"/>
      <c r="M68" s="13"/>
      <c r="N68" s="13"/>
    </row>
    <row r="69" spans="1:14" ht="72" x14ac:dyDescent="0.25">
      <c r="A69" s="11" t="s">
        <v>74</v>
      </c>
      <c r="B69" s="14"/>
      <c r="C69" s="12">
        <v>0</v>
      </c>
      <c r="D69" s="12"/>
      <c r="E69" s="12">
        <v>0</v>
      </c>
      <c r="F69" s="29">
        <v>0</v>
      </c>
      <c r="G69" s="12">
        <v>0</v>
      </c>
      <c r="H69" s="29">
        <v>0</v>
      </c>
      <c r="I69" s="13"/>
      <c r="J69" s="13"/>
      <c r="K69" s="13"/>
      <c r="L69" s="13"/>
      <c r="M69" s="13"/>
      <c r="N69" s="13"/>
    </row>
    <row r="70" spans="1:14" ht="54" x14ac:dyDescent="0.25">
      <c r="A70" s="9" t="s">
        <v>75</v>
      </c>
      <c r="B70" s="10"/>
      <c r="C70" s="12">
        <f>C71+C72</f>
        <v>0</v>
      </c>
      <c r="D70" s="12"/>
      <c r="E70" s="12">
        <v>0</v>
      </c>
      <c r="F70" s="29">
        <v>0</v>
      </c>
      <c r="G70" s="12">
        <v>0</v>
      </c>
      <c r="H70" s="29">
        <v>0</v>
      </c>
      <c r="I70" s="13"/>
      <c r="J70" s="13"/>
      <c r="K70" s="13"/>
      <c r="L70" s="13"/>
      <c r="M70" s="13"/>
      <c r="N70" s="13"/>
    </row>
    <row r="71" spans="1:14" ht="36" x14ac:dyDescent="0.25">
      <c r="A71" s="11" t="s">
        <v>76</v>
      </c>
      <c r="B71" s="14"/>
      <c r="C71" s="12">
        <v>0</v>
      </c>
      <c r="D71" s="12"/>
      <c r="E71" s="12">
        <v>0</v>
      </c>
      <c r="F71" s="29">
        <v>0</v>
      </c>
      <c r="G71" s="12">
        <v>0</v>
      </c>
      <c r="H71" s="29">
        <v>0</v>
      </c>
      <c r="I71" s="13"/>
      <c r="J71" s="13"/>
      <c r="K71" s="13"/>
      <c r="L71" s="13"/>
      <c r="M71" s="13"/>
      <c r="N71" s="13"/>
    </row>
    <row r="72" spans="1:14" ht="54" x14ac:dyDescent="0.25">
      <c r="A72" s="11" t="s">
        <v>77</v>
      </c>
      <c r="B72" s="14"/>
      <c r="C72" s="12">
        <v>0</v>
      </c>
      <c r="D72" s="12"/>
      <c r="E72" s="12">
        <v>0</v>
      </c>
      <c r="F72" s="29">
        <v>0</v>
      </c>
      <c r="G72" s="12">
        <v>0</v>
      </c>
      <c r="H72" s="29">
        <v>0</v>
      </c>
      <c r="I72" s="13"/>
      <c r="J72" s="13"/>
      <c r="K72" s="13"/>
      <c r="L72" s="13"/>
      <c r="M72" s="13"/>
      <c r="N72" s="13"/>
    </row>
    <row r="73" spans="1:14" ht="18" x14ac:dyDescent="0.25">
      <c r="A73" s="9" t="s">
        <v>78</v>
      </c>
      <c r="B73" s="10"/>
      <c r="C73" s="12">
        <f>C74+C75+C76-C77</f>
        <v>0</v>
      </c>
      <c r="D73" s="12"/>
      <c r="E73" s="12">
        <v>0</v>
      </c>
      <c r="F73" s="29">
        <v>0</v>
      </c>
      <c r="G73" s="12">
        <v>0</v>
      </c>
      <c r="H73" s="29">
        <v>0</v>
      </c>
      <c r="I73" s="13"/>
      <c r="J73" s="13"/>
      <c r="K73" s="13"/>
      <c r="L73" s="13"/>
      <c r="M73" s="13"/>
      <c r="N73" s="13"/>
    </row>
    <row r="74" spans="1:14" ht="36" x14ac:dyDescent="0.25">
      <c r="A74" s="11" t="s">
        <v>79</v>
      </c>
      <c r="B74" s="14"/>
      <c r="C74" s="12">
        <v>0</v>
      </c>
      <c r="D74" s="12"/>
      <c r="E74" s="12">
        <v>0</v>
      </c>
      <c r="F74" s="29">
        <v>0</v>
      </c>
      <c r="G74" s="12">
        <v>0</v>
      </c>
      <c r="H74" s="29">
        <v>0</v>
      </c>
      <c r="I74" s="13"/>
      <c r="J74" s="13"/>
      <c r="K74" s="13"/>
      <c r="L74" s="13"/>
      <c r="M74" s="13"/>
      <c r="N74" s="13"/>
    </row>
    <row r="75" spans="1:14" ht="36" x14ac:dyDescent="0.25">
      <c r="A75" s="11" t="s">
        <v>80</v>
      </c>
      <c r="B75" s="14"/>
      <c r="C75" s="12">
        <v>0</v>
      </c>
      <c r="D75" s="12"/>
      <c r="E75" s="12">
        <v>0</v>
      </c>
      <c r="F75" s="29">
        <v>0</v>
      </c>
      <c r="G75" s="12">
        <v>0</v>
      </c>
      <c r="H75" s="29">
        <v>0</v>
      </c>
      <c r="I75" s="13"/>
      <c r="J75" s="13"/>
      <c r="K75" s="13"/>
      <c r="L75" s="13"/>
      <c r="M75" s="13"/>
      <c r="N75" s="13"/>
    </row>
    <row r="76" spans="1:14" ht="36" x14ac:dyDescent="0.25">
      <c r="A76" s="11" t="s">
        <v>81</v>
      </c>
      <c r="B76" s="14"/>
      <c r="C76" s="12">
        <v>0</v>
      </c>
      <c r="D76" s="12"/>
      <c r="E76" s="12">
        <v>0</v>
      </c>
      <c r="F76" s="29">
        <v>0</v>
      </c>
      <c r="G76" s="12">
        <v>0</v>
      </c>
      <c r="H76" s="29">
        <v>0</v>
      </c>
      <c r="I76" s="13"/>
      <c r="J76" s="13"/>
      <c r="K76" s="13"/>
      <c r="L76" s="13"/>
      <c r="M76" s="13"/>
      <c r="N76" s="13"/>
    </row>
    <row r="77" spans="1:14" ht="54" x14ac:dyDescent="0.25">
      <c r="A77" s="11" t="s">
        <v>82</v>
      </c>
      <c r="B77" s="14">
        <v>0</v>
      </c>
      <c r="C77" s="12">
        <v>0</v>
      </c>
      <c r="D77" s="12">
        <v>0</v>
      </c>
      <c r="E77" s="12">
        <v>0</v>
      </c>
      <c r="F77" s="29">
        <v>0</v>
      </c>
      <c r="G77" s="12">
        <v>0</v>
      </c>
      <c r="H77" s="29">
        <v>0</v>
      </c>
      <c r="I77" s="13">
        <v>0</v>
      </c>
      <c r="J77" s="13">
        <v>0</v>
      </c>
      <c r="K77" s="13"/>
      <c r="L77" s="13"/>
      <c r="M77" s="13"/>
      <c r="N77" s="13"/>
    </row>
    <row r="78" spans="1:14" ht="18" x14ac:dyDescent="0.25">
      <c r="A78" s="30" t="s">
        <v>83</v>
      </c>
      <c r="B78" s="31">
        <f t="shared" ref="B78:L78" si="2">B12+B18+B28+B38+B47+B55+B65+B70+B73</f>
        <v>78543676</v>
      </c>
      <c r="C78" s="31">
        <f>C12+C18+C28+C38+C47+C55+C65+C70+C73</f>
        <v>3946077.34</v>
      </c>
      <c r="D78" s="31">
        <f>D12+D18+D28+D38+D47+D55+D65+D70+D73</f>
        <v>4279876.08</v>
      </c>
      <c r="E78" s="31">
        <f>E12+E18+E28+E38+E47+E55+E65+E70+E73</f>
        <v>6941725.2000000002</v>
      </c>
      <c r="F78" s="32">
        <f>F12+F18+F28+F38+F47+F55+F65+F70+F73</f>
        <v>4820992.7600000007</v>
      </c>
      <c r="G78" s="31">
        <f t="shared" si="2"/>
        <v>5384107.7300000004</v>
      </c>
      <c r="H78" s="31">
        <f t="shared" si="2"/>
        <v>5013726.37</v>
      </c>
      <c r="I78" s="33">
        <f t="shared" si="2"/>
        <v>0</v>
      </c>
      <c r="J78" s="33">
        <f t="shared" si="2"/>
        <v>0</v>
      </c>
      <c r="K78" s="33">
        <f t="shared" si="2"/>
        <v>0</v>
      </c>
      <c r="L78" s="33">
        <f t="shared" si="2"/>
        <v>0</v>
      </c>
      <c r="M78" s="33"/>
      <c r="N78" s="33"/>
    </row>
    <row r="79" spans="1:14" ht="18" x14ac:dyDescent="0.25">
      <c r="A79" s="34" t="s">
        <v>84</v>
      </c>
      <c r="B79" s="35">
        <f t="shared" ref="B79:J79" si="3">B80+B83+B86</f>
        <v>0</v>
      </c>
      <c r="C79" s="35">
        <f t="shared" si="3"/>
        <v>0</v>
      </c>
      <c r="D79" s="35">
        <f t="shared" si="3"/>
        <v>0</v>
      </c>
      <c r="E79" s="35">
        <f t="shared" si="3"/>
        <v>0</v>
      </c>
      <c r="F79" s="36">
        <f t="shared" si="3"/>
        <v>0</v>
      </c>
      <c r="G79" s="35">
        <f t="shared" si="3"/>
        <v>0</v>
      </c>
      <c r="H79" s="36">
        <f t="shared" si="3"/>
        <v>0</v>
      </c>
      <c r="I79" s="37">
        <f t="shared" si="3"/>
        <v>0</v>
      </c>
      <c r="J79" s="37">
        <f t="shared" si="3"/>
        <v>0</v>
      </c>
      <c r="K79" s="37"/>
      <c r="L79" s="37"/>
      <c r="M79" s="37"/>
      <c r="N79" s="37"/>
    </row>
    <row r="80" spans="1:14" ht="36" x14ac:dyDescent="0.25">
      <c r="A80" s="9" t="s">
        <v>85</v>
      </c>
      <c r="B80" s="14">
        <f t="shared" ref="B80:J80" si="4">B81+B82</f>
        <v>0</v>
      </c>
      <c r="C80" s="14">
        <f t="shared" si="4"/>
        <v>0</v>
      </c>
      <c r="D80" s="14">
        <f t="shared" si="4"/>
        <v>0</v>
      </c>
      <c r="E80" s="14">
        <f t="shared" si="4"/>
        <v>0</v>
      </c>
      <c r="F80" s="38">
        <f t="shared" si="4"/>
        <v>0</v>
      </c>
      <c r="G80" s="14">
        <f t="shared" si="4"/>
        <v>0</v>
      </c>
      <c r="H80" s="38">
        <f t="shared" si="4"/>
        <v>0</v>
      </c>
      <c r="I80" s="39">
        <f t="shared" si="4"/>
        <v>0</v>
      </c>
      <c r="J80" s="39">
        <f t="shared" si="4"/>
        <v>0</v>
      </c>
      <c r="K80" s="39"/>
      <c r="L80" s="39"/>
      <c r="M80" s="39"/>
      <c r="N80" s="39"/>
    </row>
    <row r="81" spans="1:15" ht="54" x14ac:dyDescent="0.25">
      <c r="A81" s="40" t="s">
        <v>86</v>
      </c>
      <c r="B81" s="12">
        <v>0</v>
      </c>
      <c r="C81" s="12">
        <v>0</v>
      </c>
      <c r="D81" s="12">
        <v>0</v>
      </c>
      <c r="E81" s="12">
        <v>0</v>
      </c>
      <c r="F81" s="29">
        <v>0</v>
      </c>
      <c r="G81" s="12">
        <v>0</v>
      </c>
      <c r="H81" s="29">
        <v>0</v>
      </c>
      <c r="I81" s="13">
        <v>0</v>
      </c>
      <c r="J81" s="13">
        <v>0</v>
      </c>
      <c r="K81" s="13"/>
      <c r="L81" s="13"/>
      <c r="M81" s="13"/>
      <c r="N81" s="13"/>
    </row>
    <row r="82" spans="1:15" ht="54" x14ac:dyDescent="0.25">
      <c r="A82" s="40" t="s">
        <v>87</v>
      </c>
      <c r="B82" s="12">
        <v>0</v>
      </c>
      <c r="C82" s="12">
        <v>0</v>
      </c>
      <c r="D82" s="12">
        <v>0</v>
      </c>
      <c r="E82" s="12">
        <v>0</v>
      </c>
      <c r="F82" s="29">
        <v>0</v>
      </c>
      <c r="G82" s="12">
        <v>0</v>
      </c>
      <c r="H82" s="29">
        <v>0</v>
      </c>
      <c r="I82" s="13">
        <v>0</v>
      </c>
      <c r="J82" s="13">
        <v>0</v>
      </c>
      <c r="K82" s="13"/>
      <c r="L82" s="13"/>
      <c r="M82" s="13"/>
      <c r="N82" s="13"/>
    </row>
    <row r="83" spans="1:15" ht="18" x14ac:dyDescent="0.25">
      <c r="A83" s="9" t="s">
        <v>88</v>
      </c>
      <c r="B83" s="14">
        <f>B84+B85</f>
        <v>0</v>
      </c>
      <c r="C83" s="14">
        <f t="shared" ref="C83:J83" si="5">C84+C85</f>
        <v>0</v>
      </c>
      <c r="D83" s="14">
        <f t="shared" si="5"/>
        <v>0</v>
      </c>
      <c r="E83" s="14">
        <f t="shared" si="5"/>
        <v>0</v>
      </c>
      <c r="F83" s="38">
        <f t="shared" si="5"/>
        <v>0</v>
      </c>
      <c r="G83" s="14">
        <f t="shared" si="5"/>
        <v>0</v>
      </c>
      <c r="H83" s="38">
        <f t="shared" si="5"/>
        <v>0</v>
      </c>
      <c r="I83" s="39">
        <f t="shared" si="5"/>
        <v>0</v>
      </c>
      <c r="J83" s="39">
        <f t="shared" si="5"/>
        <v>0</v>
      </c>
      <c r="K83" s="39"/>
      <c r="L83" s="39"/>
      <c r="M83" s="39"/>
      <c r="N83" s="39"/>
    </row>
    <row r="84" spans="1:15" ht="36" x14ac:dyDescent="0.25">
      <c r="A84" s="40" t="s">
        <v>89</v>
      </c>
      <c r="B84" s="14">
        <v>0</v>
      </c>
      <c r="C84" s="14">
        <v>0</v>
      </c>
      <c r="D84" s="14">
        <v>0</v>
      </c>
      <c r="E84" s="14">
        <v>0</v>
      </c>
      <c r="F84" s="38">
        <v>0</v>
      </c>
      <c r="G84" s="14">
        <v>0</v>
      </c>
      <c r="H84" s="38">
        <v>0</v>
      </c>
      <c r="I84" s="39">
        <v>0</v>
      </c>
      <c r="J84" s="39">
        <v>0</v>
      </c>
      <c r="K84" s="39">
        <v>0</v>
      </c>
      <c r="L84" s="39">
        <v>0</v>
      </c>
      <c r="M84" s="39"/>
      <c r="N84" s="39"/>
    </row>
    <row r="85" spans="1:15" ht="36" x14ac:dyDescent="0.25">
      <c r="A85" s="40" t="s">
        <v>90</v>
      </c>
      <c r="B85" s="14">
        <v>0</v>
      </c>
      <c r="C85" s="14">
        <v>0</v>
      </c>
      <c r="D85" s="14">
        <v>0</v>
      </c>
      <c r="E85" s="14">
        <v>0</v>
      </c>
      <c r="F85" s="38">
        <v>0</v>
      </c>
      <c r="G85" s="14">
        <v>0</v>
      </c>
      <c r="H85" s="38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</row>
    <row r="86" spans="1:15" ht="36" x14ac:dyDescent="0.25">
      <c r="A86" s="9" t="s">
        <v>91</v>
      </c>
      <c r="B86" s="14">
        <f t="shared" ref="B86:N86" si="6">B87</f>
        <v>0</v>
      </c>
      <c r="C86" s="14">
        <f t="shared" si="6"/>
        <v>0</v>
      </c>
      <c r="D86" s="14">
        <f t="shared" si="6"/>
        <v>0</v>
      </c>
      <c r="E86" s="14">
        <f t="shared" si="6"/>
        <v>0</v>
      </c>
      <c r="F86" s="38">
        <f t="shared" si="6"/>
        <v>0</v>
      </c>
      <c r="G86" s="14">
        <f t="shared" si="6"/>
        <v>0</v>
      </c>
      <c r="H86" s="38">
        <f t="shared" si="6"/>
        <v>0</v>
      </c>
      <c r="I86" s="39">
        <f t="shared" si="6"/>
        <v>0</v>
      </c>
      <c r="J86" s="39">
        <f t="shared" si="6"/>
        <v>0</v>
      </c>
      <c r="K86" s="39">
        <f t="shared" si="6"/>
        <v>0</v>
      </c>
      <c r="L86" s="39">
        <f t="shared" si="6"/>
        <v>0</v>
      </c>
      <c r="M86" s="39">
        <f t="shared" si="6"/>
        <v>0</v>
      </c>
      <c r="N86" s="39">
        <f t="shared" si="6"/>
        <v>0</v>
      </c>
    </row>
    <row r="87" spans="1:15" ht="36" x14ac:dyDescent="0.25">
      <c r="A87" s="40" t="s">
        <v>92</v>
      </c>
      <c r="B87" s="14">
        <v>0</v>
      </c>
      <c r="C87" s="14">
        <v>0</v>
      </c>
      <c r="D87" s="14">
        <v>0</v>
      </c>
      <c r="E87" s="14">
        <v>0</v>
      </c>
      <c r="F87" s="38">
        <v>0</v>
      </c>
      <c r="G87" s="14">
        <v>0</v>
      </c>
      <c r="H87" s="38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</row>
    <row r="88" spans="1:15" ht="36.75" thickBot="1" x14ac:dyDescent="0.3">
      <c r="A88" s="41" t="s">
        <v>93</v>
      </c>
      <c r="B88" s="42">
        <f t="shared" ref="B88:N88" si="7">B80+B83+B86</f>
        <v>0</v>
      </c>
      <c r="C88" s="42">
        <f t="shared" si="7"/>
        <v>0</v>
      </c>
      <c r="D88" s="42">
        <f t="shared" si="7"/>
        <v>0</v>
      </c>
      <c r="E88" s="42">
        <f t="shared" si="7"/>
        <v>0</v>
      </c>
      <c r="F88" s="43">
        <f t="shared" si="7"/>
        <v>0</v>
      </c>
      <c r="G88" s="42">
        <f t="shared" si="7"/>
        <v>0</v>
      </c>
      <c r="H88" s="43">
        <f t="shared" si="7"/>
        <v>0</v>
      </c>
      <c r="I88" s="44">
        <f t="shared" si="7"/>
        <v>0</v>
      </c>
      <c r="J88" s="44">
        <f t="shared" si="7"/>
        <v>0</v>
      </c>
      <c r="K88" s="44">
        <f t="shared" si="7"/>
        <v>0</v>
      </c>
      <c r="L88" s="44">
        <f t="shared" si="7"/>
        <v>0</v>
      </c>
      <c r="M88" s="44">
        <f t="shared" si="7"/>
        <v>0</v>
      </c>
      <c r="N88" s="44">
        <f t="shared" si="7"/>
        <v>0</v>
      </c>
    </row>
    <row r="89" spans="1:15" ht="19.5" thickBot="1" x14ac:dyDescent="0.3">
      <c r="A89" s="45" t="s">
        <v>94</v>
      </c>
      <c r="B89" s="46">
        <f>B78+B88</f>
        <v>78543676</v>
      </c>
      <c r="C89" s="46">
        <f>C78+C88</f>
        <v>3946077.34</v>
      </c>
      <c r="D89" s="46">
        <f>D78+D88</f>
        <v>4279876.08</v>
      </c>
      <c r="E89" s="46">
        <f>E78+E88</f>
        <v>6941725.2000000002</v>
      </c>
      <c r="F89" s="47">
        <f t="shared" ref="F89:N89" si="8">F78+F88</f>
        <v>4820992.7600000007</v>
      </c>
      <c r="G89" s="46">
        <f t="shared" si="8"/>
        <v>5384107.7300000004</v>
      </c>
      <c r="H89" s="46">
        <f t="shared" si="8"/>
        <v>5013726.37</v>
      </c>
      <c r="I89" s="48">
        <f t="shared" si="8"/>
        <v>0</v>
      </c>
      <c r="J89" s="48">
        <f t="shared" si="8"/>
        <v>0</v>
      </c>
      <c r="K89" s="48">
        <f t="shared" si="8"/>
        <v>0</v>
      </c>
      <c r="L89" s="48">
        <f t="shared" si="8"/>
        <v>0</v>
      </c>
      <c r="M89" s="48">
        <f t="shared" si="8"/>
        <v>0</v>
      </c>
      <c r="N89" s="48">
        <f t="shared" si="8"/>
        <v>0</v>
      </c>
      <c r="O89" s="49"/>
    </row>
    <row r="90" spans="1:15" ht="30" x14ac:dyDescent="0.25">
      <c r="A90" s="50" t="s">
        <v>95</v>
      </c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</row>
    <row r="91" spans="1:15" x14ac:dyDescent="0.25">
      <c r="A91" s="1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</row>
    <row r="92" spans="1:15" ht="18.75" x14ac:dyDescent="0.25">
      <c r="A92" s="53" t="s">
        <v>96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</row>
    <row r="93" spans="1:15" ht="18" x14ac:dyDescent="0.25">
      <c r="A93" s="55" t="s">
        <v>97</v>
      </c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</row>
    <row r="94" spans="1:15" ht="18" x14ac:dyDescent="0.25">
      <c r="A94" s="55" t="s">
        <v>98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</row>
    <row r="95" spans="1:15" x14ac:dyDescent="0.25">
      <c r="A95" s="55" t="s">
        <v>99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5" x14ac:dyDescent="0.25">
      <c r="A96" s="57" t="s">
        <v>100</v>
      </c>
      <c r="B96" s="1"/>
      <c r="C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5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79" t="s">
        <v>102</v>
      </c>
      <c r="B98" s="81"/>
      <c r="C98" s="92" t="s">
        <v>108</v>
      </c>
      <c r="D98" s="92"/>
      <c r="F98" s="92" t="s">
        <v>101</v>
      </c>
      <c r="G98" s="92"/>
      <c r="H98" s="59"/>
      <c r="J98" s="60"/>
      <c r="K98" s="60"/>
      <c r="L98" s="60"/>
      <c r="M98" s="60"/>
      <c r="N98" s="60"/>
    </row>
    <row r="99" spans="1:14" x14ac:dyDescent="0.25">
      <c r="A99" s="60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</row>
    <row r="100" spans="1:14" x14ac:dyDescent="0.25">
      <c r="A100" s="1"/>
      <c r="B100" s="86"/>
      <c r="C100" s="62"/>
      <c r="D100" s="62"/>
      <c r="E100" s="62"/>
      <c r="F100" s="62"/>
      <c r="G100" s="80"/>
      <c r="H100" s="62"/>
      <c r="I100" s="62"/>
      <c r="J100" s="62"/>
      <c r="K100" s="62"/>
      <c r="L100" s="62"/>
      <c r="M100" s="62"/>
      <c r="N100" s="62"/>
    </row>
    <row r="101" spans="1:14" x14ac:dyDescent="0.25">
      <c r="A101" s="84" t="s">
        <v>107</v>
      </c>
      <c r="B101" s="76"/>
      <c r="C101" s="88" t="s">
        <v>103</v>
      </c>
      <c r="D101" s="88"/>
      <c r="E101" s="82"/>
      <c r="F101" s="88" t="s">
        <v>110</v>
      </c>
      <c r="G101" s="88"/>
      <c r="H101" s="63"/>
      <c r="I101" s="63"/>
      <c r="J101" s="63"/>
      <c r="K101" s="63"/>
      <c r="L101" s="63"/>
      <c r="M101" s="63"/>
      <c r="N101" s="63"/>
    </row>
    <row r="102" spans="1:14" x14ac:dyDescent="0.25">
      <c r="A102" s="85" t="s">
        <v>105</v>
      </c>
      <c r="B102" s="76"/>
      <c r="C102" s="87" t="s">
        <v>104</v>
      </c>
      <c r="D102" s="87"/>
      <c r="E102" s="83"/>
      <c r="F102" s="87" t="s">
        <v>109</v>
      </c>
      <c r="G102" s="87"/>
      <c r="H102" s="83"/>
      <c r="I102" s="83"/>
      <c r="J102" s="83"/>
      <c r="K102" s="83"/>
      <c r="L102" s="83"/>
      <c r="M102" s="83"/>
      <c r="N102" s="83"/>
    </row>
    <row r="103" spans="1:14" x14ac:dyDescent="0.25">
      <c r="A103" s="62"/>
      <c r="B103" s="58"/>
      <c r="C103" s="1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</row>
    <row r="104" spans="1:14" x14ac:dyDescent="0.25">
      <c r="A104" s="62"/>
      <c r="B104" s="58"/>
      <c r="C104" s="1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</row>
    <row r="105" spans="1:14" x14ac:dyDescent="0.25">
      <c r="A105" s="74"/>
      <c r="B105" s="75"/>
      <c r="C105" s="75"/>
      <c r="D105" s="75"/>
      <c r="E105" s="75"/>
      <c r="F105" s="75"/>
      <c r="G105" s="75"/>
      <c r="H105" s="75"/>
      <c r="I105" s="64"/>
      <c r="J105" s="64"/>
      <c r="K105" s="64"/>
      <c r="L105" s="64"/>
      <c r="M105" s="64"/>
      <c r="N105" s="64"/>
    </row>
    <row r="106" spans="1:14" x14ac:dyDescent="0.25">
      <c r="A106" s="76"/>
      <c r="B106" s="75"/>
      <c r="C106" s="75"/>
      <c r="D106" s="75"/>
      <c r="E106" s="75"/>
      <c r="F106" s="75"/>
      <c r="G106" s="75"/>
      <c r="H106" s="75"/>
      <c r="I106" s="64"/>
      <c r="J106" s="64"/>
      <c r="K106" s="64"/>
      <c r="L106" s="64"/>
      <c r="M106" s="64"/>
      <c r="N106" s="64"/>
    </row>
    <row r="107" spans="1:14" x14ac:dyDescent="0.25">
      <c r="A107" s="74"/>
      <c r="B107" s="77"/>
      <c r="C107" s="77"/>
      <c r="D107" s="77"/>
      <c r="E107" s="77"/>
      <c r="F107" s="77"/>
      <c r="G107" s="77"/>
      <c r="H107" s="77"/>
      <c r="I107" s="65"/>
      <c r="J107" s="65"/>
      <c r="K107" s="65"/>
      <c r="L107" s="65"/>
      <c r="M107" s="65"/>
      <c r="N107" s="65"/>
    </row>
    <row r="108" spans="1:14" x14ac:dyDescent="0.25">
      <c r="A108" s="78"/>
      <c r="B108" s="75"/>
      <c r="C108" s="75"/>
      <c r="D108" s="75"/>
      <c r="E108" s="75"/>
      <c r="F108" s="75"/>
      <c r="G108" s="75"/>
      <c r="H108" s="75"/>
      <c r="I108" s="64"/>
      <c r="J108" s="64"/>
      <c r="K108" s="64"/>
      <c r="L108" s="64"/>
      <c r="M108" s="64"/>
      <c r="N108" s="64"/>
    </row>
    <row r="109" spans="1:14" x14ac:dyDescent="0.25">
      <c r="A109" s="66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x14ac:dyDescent="0.25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</row>
  </sheetData>
  <mergeCells count="9">
    <mergeCell ref="C102:D102"/>
    <mergeCell ref="F101:G101"/>
    <mergeCell ref="F102:G102"/>
    <mergeCell ref="A5:H5"/>
    <mergeCell ref="A6:H6"/>
    <mergeCell ref="A7:H7"/>
    <mergeCell ref="C101:D101"/>
    <mergeCell ref="C98:D98"/>
    <mergeCell ref="F98:G98"/>
  </mergeCells>
  <pageMargins left="0.7" right="0.7" top="0.75" bottom="0.75" header="0.3" footer="0.3"/>
  <pageSetup scale="47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Crismairi Rodriguez</dc:creator>
  <cp:lastModifiedBy>Geral Almonte</cp:lastModifiedBy>
  <cp:lastPrinted>2021-07-27T20:45:14Z</cp:lastPrinted>
  <dcterms:created xsi:type="dcterms:W3CDTF">2021-07-23T16:15:10Z</dcterms:created>
  <dcterms:modified xsi:type="dcterms:W3CDTF">2021-07-27T20:45:42Z</dcterms:modified>
</cp:coreProperties>
</file>