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EJECUCION PRESUPUESTARIA\2023\1. ENERO\"/>
    </mc:Choice>
  </mc:AlternateContent>
  <xr:revisionPtr revIDLastSave="0" documentId="13_ncr:1_{916BDA76-33C7-4638-978F-92255E182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ENERO  2023" sheetId="4" r:id="rId1"/>
  </sheets>
  <definedNames>
    <definedName name="_xlnm.Print_Area" localSheetId="0">'EJECUCION ENERO  2023'!$A$1:$F$116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4" l="1"/>
  <c r="E10" i="4"/>
  <c r="E9" i="4" s="1"/>
  <c r="D74" i="4"/>
  <c r="E51" i="4"/>
  <c r="E25" i="4"/>
  <c r="E15" i="4"/>
  <c r="D85" i="4"/>
  <c r="D53" i="4"/>
  <c r="D54" i="4"/>
  <c r="D55" i="4"/>
  <c r="D56" i="4"/>
  <c r="D57" i="4"/>
  <c r="D58" i="4"/>
  <c r="D59" i="4"/>
  <c r="D52" i="4"/>
  <c r="D51" i="4"/>
  <c r="D27" i="4"/>
  <c r="D28" i="4"/>
  <c r="D29" i="4"/>
  <c r="D30" i="4"/>
  <c r="D31" i="4"/>
  <c r="D32" i="4"/>
  <c r="D33" i="4"/>
  <c r="D35" i="4"/>
  <c r="D36" i="4"/>
  <c r="D37" i="4"/>
  <c r="D38" i="4"/>
  <c r="D39" i="4"/>
  <c r="D40" i="4"/>
  <c r="D41" i="4"/>
  <c r="D42" i="4"/>
  <c r="D25" i="4"/>
  <c r="D26" i="4"/>
  <c r="C25" i="4"/>
  <c r="C9" i="4" s="1"/>
  <c r="B10" i="4"/>
  <c r="B9" i="4" s="1"/>
  <c r="D17" i="4"/>
  <c r="D18" i="4"/>
  <c r="D19" i="4"/>
  <c r="D20" i="4"/>
  <c r="D21" i="4"/>
  <c r="D22" i="4"/>
  <c r="D23" i="4"/>
  <c r="D15" i="4" s="1"/>
  <c r="D24" i="4"/>
  <c r="D16" i="4"/>
  <c r="C15" i="4"/>
  <c r="D14" i="4"/>
  <c r="D13" i="4"/>
  <c r="D12" i="4"/>
  <c r="D11" i="4"/>
  <c r="C10" i="4"/>
  <c r="B25" i="4"/>
  <c r="E74" i="4" l="1"/>
  <c r="D10" i="4"/>
  <c r="D9" i="4" s="1"/>
  <c r="C84" i="4"/>
  <c r="C51" i="4"/>
  <c r="C74" i="4" s="1"/>
  <c r="C85" i="4" s="1"/>
  <c r="B51" i="4"/>
  <c r="B43" i="4"/>
  <c r="B34" i="4"/>
  <c r="B15" i="4"/>
  <c r="B82" i="4"/>
  <c r="B79" i="4"/>
  <c r="B76" i="4"/>
  <c r="B84" i="4" l="1"/>
  <c r="B74" i="4"/>
  <c r="B75" i="4"/>
  <c r="B85" i="4" l="1"/>
</calcChain>
</file>

<file path=xl/sharedStrings.xml><?xml version="1.0" encoding="utf-8"?>
<sst xmlns="http://schemas.openxmlformats.org/spreadsheetml/2006/main" count="95" uniqueCount="95">
  <si>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</si>
  <si>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</si>
  <si>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</si>
  <si>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</si>
  <si>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</si>
  <si>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</si>
  <si>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</si>
  <si>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</si>
  <si>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</si>
  <si>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</si>
  <si>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</si>
  <si>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</si>
  <si>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</si>
  <si>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</si>
  <si>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</si>
  <si>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</si>
  <si>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</si>
  <si>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</si>
  <si>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</si>
  <si>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</si>
  <si>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</si>
  <si>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</si>
  <si>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</si>
  <si>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</si>
  <si>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</si>
  <si>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</si>
  <si>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</si>
  <si>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</si>
  <si>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</si>
  <si>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</si>
  <si>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</si>
  <si>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</si>
  <si>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</si>
  <si>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</si>
  <si>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</si>
  <si>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</si>
  <si>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</si>
  <si>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</si>
  <si>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</si>
  <si>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</si>
  <si>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</si>
  <si>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</si>
  <si>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</si>
  <si>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</si>
  <si>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</si>
  <si>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</si>
  <si>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</si>
  <si>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</si>
  <si>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</si>
  <si>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</si>
  <si>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</si>
  <si>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</si>
  <si>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</si>
  <si>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</si>
  <si>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</si>
  <si>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</si>
  <si>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</si>
  <si>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</si>
  <si>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</si>
  <si>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</si>
  <si>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</si>
  <si>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</si>
  <si>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</si>
  <si>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</si>
  <si>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</si>
  <si>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</si>
  <si>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</si>
  <si>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</si>
  <si>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</si>
  <si>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</si>
  <si>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</si>
  <si>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</si>
  <si>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</si>
  <si>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</si>
  <si>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</si>
  <si>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</si>
  <si>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Consejo de Coordinación Zona Especial Desarrollo Fronterizo (CCDF)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</si>
  <si>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</si>
  <si>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</si>
  <si>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</si>
  <si>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</si>
  <si>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</si>
  <si>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</si>
  <si>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</si>
  <si>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</si>
  <si>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</si>
  <si>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</si>
  <si>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</si>
  <si>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(En RD$)</t>
  </si>
  <si>
    <t xml:space="preserve">Presupuesto de Gastos y Aplicaciones Financieras </t>
  </si>
  <si>
    <t>Año 2023</t>
  </si>
  <si>
    <t>Prespuesto Aprobado 2023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</si>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</sst>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b/>
      <sz val="2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8" tint="-0.499984740745262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3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4" fontId="0" fillId="0" borderId="0" xfId="0" applyNumberFormat="1"/>
    <xf numFmtId="164" fontId="0" fillId="0" borderId="0" xfId="0" applyNumberFormat="1"/>
    <xf numFmtId="0" fontId="5" fillId="3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wrapText="1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4" fillId="0" borderId="0" xfId="0" applyFont="1"/>
    <xf numFmtId="0" fontId="0" fillId="2" borderId="0" xfId="0" applyFill="1" applyAlignment="1">
      <alignment horizontal="left"/>
    </xf>
    <xf numFmtId="49" fontId="12" fillId="0" borderId="5" xfId="0" applyNumberFormat="1" applyFont="1" applyBorder="1" applyAlignment="1">
      <alignment horizontal="left" vertical="center" wrapText="1" indent="2"/>
    </xf>
    <xf numFmtId="49" fontId="17" fillId="0" borderId="5" xfId="0" applyNumberFormat="1" applyFont="1" applyBorder="1" applyAlignment="1">
      <alignment horizontal="left" vertical="center" wrapText="1" indent="1"/>
    </xf>
    <xf numFmtId="49" fontId="12" fillId="0" borderId="8" xfId="0" applyNumberFormat="1" applyFont="1" applyBorder="1" applyAlignment="1">
      <alignment horizontal="left" vertical="center" wrapText="1" indent="2"/>
    </xf>
    <xf numFmtId="49" fontId="12" fillId="0" borderId="7" xfId="0" applyNumberFormat="1" applyFont="1" applyBorder="1" applyAlignment="1">
      <alignment horizontal="left" vertical="center" wrapText="1" indent="2"/>
    </xf>
    <xf numFmtId="49" fontId="17" fillId="0" borderId="5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 indent="3"/>
    </xf>
    <xf numFmtId="49" fontId="17" fillId="4" borderId="8" xfId="0" applyNumberFormat="1" applyFont="1" applyFill="1" applyBorder="1" applyAlignment="1">
      <alignment horizontal="left" vertical="center" wrapText="1"/>
    </xf>
    <xf numFmtId="49" fontId="17" fillId="4" borderId="12" xfId="0" applyNumberFormat="1" applyFont="1" applyFill="1" applyBorder="1" applyAlignment="1">
      <alignment horizontal="left" vertical="center" wrapText="1"/>
    </xf>
    <xf numFmtId="164" fontId="16" fillId="3" borderId="3" xfId="1" applyFont="1" applyFill="1" applyBorder="1" applyAlignment="1">
      <alignment horizontal="right" vertical="center"/>
    </xf>
    <xf numFmtId="49" fontId="16" fillId="3" borderId="7" xfId="0" applyNumberFormat="1" applyFont="1" applyFill="1" applyBorder="1" applyAlignment="1">
      <alignment horizontal="center" vertical="center" wrapText="1"/>
    </xf>
    <xf numFmtId="0" fontId="15" fillId="2" borderId="0" xfId="2" applyFont="1" applyFill="1" applyAlignment="1"/>
    <xf numFmtId="0" fontId="3" fillId="2" borderId="0" xfId="2" applyFont="1" applyFill="1" applyAlignment="1">
      <alignment horizontal="center"/>
    </xf>
    <xf numFmtId="49" fontId="17" fillId="0" borderId="14" xfId="0" applyNumberFormat="1" applyFont="1" applyBorder="1" applyAlignment="1">
      <alignment horizontal="left" vertical="center"/>
    </xf>
    <xf numFmtId="164" fontId="16" fillId="3" borderId="15" xfId="1" applyFont="1" applyFill="1" applyBorder="1" applyAlignment="1">
      <alignment horizontal="right" vertical="center"/>
    </xf>
    <xf numFmtId="164" fontId="3" fillId="2" borderId="0" xfId="1" applyFont="1" applyFill="1" applyAlignment="1">
      <alignment horizontal="center" wrapText="1"/>
    </xf>
    <xf numFmtId="164" fontId="0" fillId="0" borderId="0" xfId="1" applyFont="1"/>
    <xf numFmtId="164" fontId="15" fillId="2" borderId="0" xfId="1" applyFont="1" applyFill="1" applyAlignment="1"/>
    <xf numFmtId="164" fontId="0" fillId="2" borderId="0" xfId="1" applyFont="1" applyFill="1"/>
    <xf numFmtId="164" fontId="16" fillId="3" borderId="4" xfId="1" applyFont="1" applyFill="1" applyBorder="1" applyAlignment="1">
      <alignment horizontal="center" vertical="center" wrapText="1"/>
    </xf>
    <xf numFmtId="164" fontId="12" fillId="0" borderId="2" xfId="1" applyFont="1" applyBorder="1" applyAlignment="1">
      <alignment horizontal="right" vertical="center"/>
    </xf>
    <xf numFmtId="164" fontId="12" fillId="4" borderId="13" xfId="1" applyFont="1" applyFill="1" applyBorder="1" applyAlignment="1">
      <alignment horizontal="right" vertical="center"/>
    </xf>
    <xf numFmtId="164" fontId="9" fillId="2" borderId="0" xfId="1" applyFont="1" applyFill="1" applyAlignment="1">
      <alignment horizontal="right"/>
    </xf>
    <xf numFmtId="164" fontId="10" fillId="2" borderId="0" xfId="1" applyFont="1" applyFill="1" applyAlignment="1">
      <alignment horizontal="right"/>
    </xf>
    <xf numFmtId="164" fontId="12" fillId="2" borderId="0" xfId="1" applyFont="1" applyFill="1" applyAlignment="1">
      <alignment horizontal="right"/>
    </xf>
    <xf numFmtId="164" fontId="4" fillId="2" borderId="0" xfId="1" applyFont="1" applyFill="1" applyAlignment="1">
      <alignment horizontal="center"/>
    </xf>
    <xf numFmtId="164" fontId="13" fillId="0" borderId="0" xfId="1" applyFont="1" applyAlignment="1">
      <alignment horizontal="center"/>
    </xf>
    <xf numFmtId="164" fontId="9" fillId="0" borderId="0" xfId="1" applyFont="1" applyAlignment="1">
      <alignment horizontal="right"/>
    </xf>
    <xf numFmtId="164" fontId="17" fillId="0" borderId="4" xfId="1" applyFont="1" applyBorder="1" applyAlignment="1">
      <alignment horizontal="right" vertical="center"/>
    </xf>
    <xf numFmtId="164" fontId="12" fillId="0" borderId="9" xfId="1" applyFont="1" applyBorder="1" applyAlignment="1">
      <alignment horizontal="right"/>
    </xf>
    <xf numFmtId="164" fontId="12" fillId="0" borderId="9" xfId="1" applyFont="1" applyBorder="1" applyAlignment="1">
      <alignment horizontal="right" vertical="center"/>
    </xf>
    <xf numFmtId="164" fontId="12" fillId="0" borderId="10" xfId="1" applyFont="1" applyBorder="1" applyAlignment="1">
      <alignment horizontal="right" vertical="center"/>
    </xf>
    <xf numFmtId="164" fontId="12" fillId="0" borderId="11" xfId="1" applyFont="1" applyBorder="1" applyAlignment="1">
      <alignment horizontal="right"/>
    </xf>
    <xf numFmtId="164" fontId="18" fillId="0" borderId="9" xfId="1" applyFont="1" applyBorder="1" applyAlignment="1">
      <alignment horizontal="right" vertical="center"/>
    </xf>
    <xf numFmtId="164" fontId="12" fillId="0" borderId="11" xfId="1" applyFont="1" applyBorder="1" applyAlignment="1">
      <alignment horizontal="right" vertical="center"/>
    </xf>
    <xf numFmtId="164" fontId="12" fillId="0" borderId="3" xfId="1" applyFont="1" applyBorder="1" applyAlignment="1">
      <alignment horizontal="right" vertical="center"/>
    </xf>
    <xf numFmtId="164" fontId="12" fillId="0" borderId="6" xfId="1" applyFont="1" applyBorder="1" applyAlignment="1">
      <alignment horizontal="right" vertical="center"/>
    </xf>
    <xf numFmtId="164" fontId="12" fillId="0" borderId="16" xfId="1" applyFont="1" applyBorder="1" applyAlignment="1">
      <alignment horizontal="right" vertical="center"/>
    </xf>
    <xf numFmtId="164" fontId="17" fillId="4" borderId="4" xfId="1" applyFont="1" applyFill="1" applyBorder="1" applyAlignment="1">
      <alignment horizontal="right" vertical="center"/>
    </xf>
    <xf numFmtId="164" fontId="19" fillId="0" borderId="11" xfId="1" applyFont="1" applyBorder="1" applyAlignment="1">
      <alignment horizontal="right"/>
    </xf>
    <xf numFmtId="164" fontId="12" fillId="4" borderId="9" xfId="1" applyFont="1" applyFill="1" applyBorder="1" applyAlignment="1">
      <alignment horizontal="right" vertical="center"/>
    </xf>
    <xf numFmtId="164" fontId="16" fillId="3" borderId="17" xfId="1" applyFont="1" applyFill="1" applyBorder="1" applyAlignment="1">
      <alignment horizontal="center" vertical="center" wrapText="1"/>
    </xf>
    <xf numFmtId="164" fontId="16" fillId="3" borderId="1" xfId="1" applyFont="1" applyFill="1" applyBorder="1" applyAlignment="1">
      <alignment horizontal="center" vertical="center" wrapText="1"/>
    </xf>
    <xf numFmtId="164" fontId="12" fillId="0" borderId="5" xfId="1" applyFont="1" applyBorder="1" applyAlignment="1">
      <alignment horizontal="right" vertical="center"/>
    </xf>
    <xf numFmtId="164" fontId="17" fillId="0" borderId="0" xfId="1" applyFont="1" applyBorder="1" applyAlignment="1">
      <alignment horizontal="right" vertical="center"/>
    </xf>
    <xf numFmtId="164" fontId="12" fillId="0" borderId="0" xfId="1" applyFont="1" applyBorder="1" applyAlignment="1">
      <alignment horizontal="right" vertical="center"/>
    </xf>
    <xf numFmtId="164" fontId="17" fillId="4" borderId="18" xfId="1" applyFont="1" applyFill="1" applyBorder="1" applyAlignment="1">
      <alignment horizontal="right" vertical="center"/>
    </xf>
    <xf numFmtId="164" fontId="19" fillId="0" borderId="0" xfId="1" applyFont="1" applyBorder="1" applyAlignment="1">
      <alignment horizontal="right"/>
    </xf>
    <xf numFmtId="164" fontId="12" fillId="0" borderId="0" xfId="1" applyFont="1" applyBorder="1" applyAlignment="1">
      <alignment horizontal="right"/>
    </xf>
    <xf numFmtId="164" fontId="0" fillId="0" borderId="2" xfId="1" applyFont="1" applyBorder="1"/>
    <xf numFmtId="164" fontId="6" fillId="0" borderId="2" xfId="1" applyFont="1" applyBorder="1" applyAlignment="1">
      <alignment horizontal="right"/>
    </xf>
    <xf numFmtId="164" fontId="12" fillId="0" borderId="8" xfId="1" applyFont="1" applyBorder="1" applyAlignment="1">
      <alignment horizontal="right" vertical="center"/>
    </xf>
    <xf numFmtId="164" fontId="17" fillId="0" borderId="1" xfId="1" applyFont="1" applyBorder="1" applyAlignment="1">
      <alignment horizontal="right" vertical="center"/>
    </xf>
    <xf numFmtId="164" fontId="0" fillId="0" borderId="4" xfId="1" applyFont="1" applyBorder="1"/>
    <xf numFmtId="164" fontId="17" fillId="0" borderId="19" xfId="1" applyFont="1" applyBorder="1" applyAlignment="1">
      <alignment horizontal="right" vertical="center"/>
    </xf>
    <xf numFmtId="164" fontId="12" fillId="0" borderId="1" xfId="1" applyFont="1" applyBorder="1" applyAlignment="1">
      <alignment horizontal="right" vertical="center"/>
    </xf>
    <xf numFmtId="164" fontId="12" fillId="0" borderId="4" xfId="1" applyFont="1" applyBorder="1" applyAlignment="1">
      <alignment horizontal="right" vertical="center"/>
    </xf>
    <xf numFmtId="164" fontId="16" fillId="0" borderId="4" xfId="1" applyFont="1" applyBorder="1"/>
    <xf numFmtId="164" fontId="19" fillId="0" borderId="0" xfId="1" applyFont="1"/>
    <xf numFmtId="164" fontId="20" fillId="2" borderId="0" xfId="1" applyFont="1" applyFill="1" applyAlignment="1"/>
    <xf numFmtId="164" fontId="19" fillId="0" borderId="4" xfId="1" applyFont="1" applyBorder="1"/>
    <xf numFmtId="164" fontId="19" fillId="0" borderId="2" xfId="1" applyFont="1" applyBorder="1"/>
    <xf numFmtId="0" fontId="22" fillId="2" borderId="0" xfId="2" applyFont="1" applyFill="1" applyAlignment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23" fillId="2" borderId="0" xfId="2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102</xdr:row>
      <xdr:rowOff>171450</xdr:rowOff>
    </xdr:from>
    <xdr:to>
      <xdr:col>0</xdr:col>
      <xdr:colOff>2028825</xdr:colOff>
      <xdr:row>103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172774"/>
          <a:ext cx="1238250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3172031</xdr:colOff>
      <xdr:row>0</xdr:row>
      <xdr:rowOff>0</xdr:rowOff>
    </xdr:from>
    <xdr:to>
      <xdr:col>1</xdr:col>
      <xdr:colOff>980132</xdr:colOff>
      <xdr:row>1</xdr:row>
      <xdr:rowOff>717176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2031" y="0"/>
          <a:ext cx="2749895" cy="1400735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103</xdr:row>
      <xdr:rowOff>156882</xdr:rowOff>
    </xdr:from>
    <xdr:to>
      <xdr:col>2</xdr:col>
      <xdr:colOff>1198058</xdr:colOff>
      <xdr:row>114</xdr:row>
      <xdr:rowOff>216121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5C51B96-FA48-4172-BE11-AC0D16E5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9" y="34469294"/>
          <a:ext cx="7876764" cy="3140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M384"/>
  <sheetViews>
    <sheetView showGridLines="0" tabSelected="1" showRuler="0" view="pageBreakPreview" zoomScale="85" zoomScaleNormal="70" zoomScaleSheetLayoutView="85" workbookViewId="0">
      <selection activeCell="E99" sqref="E99"/>
    </sheetView>
  </sheetViews>
  <sheetFormatPr baseColWidth="10" defaultColWidth="9.140625" defaultRowHeight="18" x14ac:dyDescent="0.25"/>
  <cols>
    <col min="1" max="1" width="74.140625" customWidth="1"/>
    <col min="2" max="3" width="29.7109375" style="27" customWidth="1"/>
    <col min="4" max="4" width="25.140625" style="27" customWidth="1"/>
    <col min="5" max="5" width="19.140625" style="69" customWidth="1"/>
    <col min="6" max="6" width="1.42578125" customWidth="1"/>
    <col min="7" max="7" width="22.85546875" customWidth="1"/>
  </cols>
  <sheetData>
    <row r="1" spans="1:13" ht="54" customHeight="1" x14ac:dyDescent="0.4">
      <c r="A1" s="23"/>
      <c r="B1" s="26"/>
      <c r="C1" s="26"/>
    </row>
    <row r="2" spans="1:13" ht="57" customHeight="1" x14ac:dyDescent="0.25"/>
    <row r="3" spans="1:13" ht="34.5" customHeight="1" x14ac:dyDescent="0.4">
      <c r="A3" s="73" t="s">
        <v>76</v>
      </c>
      <c r="B3" s="73"/>
      <c r="C3" s="73"/>
      <c r="D3" s="28"/>
      <c r="E3" s="70"/>
      <c r="F3" s="22"/>
      <c r="G3" s="22"/>
      <c r="H3" s="22"/>
      <c r="I3" s="22"/>
      <c r="J3" s="22"/>
      <c r="K3" s="22"/>
      <c r="L3" s="22"/>
      <c r="M3" s="22"/>
    </row>
    <row r="4" spans="1:13" ht="19.5" customHeight="1" x14ac:dyDescent="0.25">
      <c r="A4" s="74" t="s">
        <v>90</v>
      </c>
      <c r="B4" s="74"/>
      <c r="C4" s="74"/>
    </row>
    <row r="5" spans="1:13" ht="27" customHeight="1" x14ac:dyDescent="0.25">
      <c r="A5" s="75" t="s">
        <v>89</v>
      </c>
      <c r="B5" s="75"/>
      <c r="C5" s="75"/>
    </row>
    <row r="6" spans="1:13" ht="13.5" customHeight="1" x14ac:dyDescent="0.25">
      <c r="A6" s="76" t="s">
        <v>88</v>
      </c>
      <c r="B6" s="76"/>
      <c r="C6" s="76"/>
    </row>
    <row r="7" spans="1:13" ht="11.25" customHeight="1" thickBot="1" x14ac:dyDescent="0.3">
      <c r="A7" s="1"/>
      <c r="B7" s="29"/>
      <c r="C7" s="29"/>
    </row>
    <row r="8" spans="1:13" ht="36.75" thickBot="1" x14ac:dyDescent="0.25">
      <c r="A8" s="21" t="s">
        <v>0</v>
      </c>
      <c r="B8" s="30" t="s">
        <v>91</v>
      </c>
      <c r="C8" s="53" t="s">
        <v>87</v>
      </c>
      <c r="D8" s="30" t="s">
        <v>92</v>
      </c>
      <c r="E8" s="52" t="s">
        <v>93</v>
      </c>
    </row>
    <row r="9" spans="1:13" ht="18.75" thickBot="1" x14ac:dyDescent="0.25">
      <c r="A9" s="24" t="s">
        <v>1</v>
      </c>
      <c r="B9" s="39">
        <f>SUM(B10+B15+B25+B34+B43+B51+B61+B66)</f>
        <v>80000000</v>
      </c>
      <c r="C9" s="39">
        <f t="shared" ref="C9:D9" si="0">SUM(C10+C15+C25+C34+C43+C51+C61+C66)</f>
        <v>0</v>
      </c>
      <c r="D9" s="39">
        <f>SUM(D10+D15+D25+D34+D43+D51+D61+D66)</f>
        <v>80000000</v>
      </c>
      <c r="E9" s="39">
        <f>SUM(E10+E15+E25+E34+E43+E51+E61+E66)</f>
        <v>4903921.9700000007</v>
      </c>
    </row>
    <row r="10" spans="1:13" ht="18.75" thickBot="1" x14ac:dyDescent="0.3">
      <c r="A10" s="13" t="s">
        <v>2</v>
      </c>
      <c r="B10" s="39">
        <f>SUM(B11:B14)</f>
        <v>63152324</v>
      </c>
      <c r="C10" s="66">
        <f>SUM(C11:C14)</f>
        <v>0</v>
      </c>
      <c r="D10" s="67">
        <f>SUM(B10:C10)</f>
        <v>63152324</v>
      </c>
      <c r="E10" s="72">
        <f>SUM(E11:E14)</f>
        <v>4575760.03</v>
      </c>
    </row>
    <row r="11" spans="1:13" ht="23.25" customHeight="1" x14ac:dyDescent="0.25">
      <c r="A11" s="12" t="s">
        <v>3</v>
      </c>
      <c r="B11" s="43">
        <v>50250000</v>
      </c>
      <c r="C11" s="54">
        <v>500000</v>
      </c>
      <c r="D11" s="31">
        <f>SUM(B11:C11)</f>
        <v>50750000</v>
      </c>
      <c r="E11" s="72">
        <v>3762350</v>
      </c>
    </row>
    <row r="12" spans="1:13" x14ac:dyDescent="0.25">
      <c r="A12" s="12" t="s">
        <v>4</v>
      </c>
      <c r="B12" s="40">
        <v>5699924</v>
      </c>
      <c r="C12" s="54">
        <v>-500000</v>
      </c>
      <c r="D12" s="31">
        <f>SUM(B12:C12)</f>
        <v>5199924</v>
      </c>
      <c r="E12" s="72">
        <v>250000</v>
      </c>
    </row>
    <row r="13" spans="1:13" x14ac:dyDescent="0.25">
      <c r="A13" s="12" t="s">
        <v>5</v>
      </c>
      <c r="B13" s="41">
        <v>300000</v>
      </c>
      <c r="C13" s="54">
        <v>0</v>
      </c>
      <c r="D13" s="31">
        <f>SUM(B13:C13)</f>
        <v>300000</v>
      </c>
      <c r="E13" s="72">
        <v>0</v>
      </c>
    </row>
    <row r="14" spans="1:13" ht="18.75" thickBot="1" x14ac:dyDescent="0.3">
      <c r="A14" s="12" t="s">
        <v>6</v>
      </c>
      <c r="B14" s="42">
        <v>6902400</v>
      </c>
      <c r="C14" s="62">
        <v>0</v>
      </c>
      <c r="D14" s="31">
        <f>SUM(B14:C14)</f>
        <v>6902400</v>
      </c>
      <c r="E14" s="72">
        <v>563410.03</v>
      </c>
    </row>
    <row r="15" spans="1:13" ht="18.75" thickBot="1" x14ac:dyDescent="0.25">
      <c r="A15" s="13" t="s">
        <v>7</v>
      </c>
      <c r="B15" s="39">
        <f>SUM(B16:B24)</f>
        <v>9512676</v>
      </c>
      <c r="C15" s="39">
        <f t="shared" ref="C15:E15" si="1">SUM(C16:C24)</f>
        <v>0</v>
      </c>
      <c r="D15" s="39">
        <f t="shared" si="1"/>
        <v>9512676</v>
      </c>
      <c r="E15" s="39">
        <f>SUM(E16:E24)</f>
        <v>328161.94</v>
      </c>
    </row>
    <row r="16" spans="1:13" x14ac:dyDescent="0.25">
      <c r="A16" s="12" t="s">
        <v>8</v>
      </c>
      <c r="B16" s="43">
        <v>2003000</v>
      </c>
      <c r="C16" s="54">
        <v>0</v>
      </c>
      <c r="D16" s="31">
        <f>+B16+C16</f>
        <v>2003000</v>
      </c>
      <c r="E16" s="72">
        <v>328161.94</v>
      </c>
    </row>
    <row r="17" spans="1:5" ht="36" x14ac:dyDescent="0.25">
      <c r="A17" s="12" t="s">
        <v>9</v>
      </c>
      <c r="B17" s="40">
        <v>1300000</v>
      </c>
      <c r="C17" s="54">
        <v>0</v>
      </c>
      <c r="D17" s="31">
        <f t="shared" ref="D17:D25" si="2">+B17+C17</f>
        <v>1300000</v>
      </c>
      <c r="E17" s="72"/>
    </row>
    <row r="18" spans="1:5" x14ac:dyDescent="0.25">
      <c r="A18" s="12" t="s">
        <v>10</v>
      </c>
      <c r="B18" s="40">
        <v>2000000</v>
      </c>
      <c r="C18" s="54">
        <v>0</v>
      </c>
      <c r="D18" s="31">
        <f t="shared" si="2"/>
        <v>2000000</v>
      </c>
      <c r="E18" s="72"/>
    </row>
    <row r="19" spans="1:5" x14ac:dyDescent="0.25">
      <c r="A19" s="12" t="s">
        <v>11</v>
      </c>
      <c r="B19" s="44">
        <v>0</v>
      </c>
      <c r="C19" s="54">
        <v>0</v>
      </c>
      <c r="D19" s="31">
        <f t="shared" si="2"/>
        <v>0</v>
      </c>
      <c r="E19" s="72"/>
    </row>
    <row r="20" spans="1:5" x14ac:dyDescent="0.25">
      <c r="A20" s="12" t="s">
        <v>12</v>
      </c>
      <c r="B20" s="41">
        <v>500000</v>
      </c>
      <c r="C20" s="54">
        <v>0</v>
      </c>
      <c r="D20" s="31">
        <f t="shared" si="2"/>
        <v>500000</v>
      </c>
      <c r="E20" s="72"/>
    </row>
    <row r="21" spans="1:5" x14ac:dyDescent="0.25">
      <c r="A21" s="12" t="s">
        <v>13</v>
      </c>
      <c r="B21" s="44">
        <v>900000</v>
      </c>
      <c r="C21" s="54">
        <v>0</v>
      </c>
      <c r="D21" s="31">
        <f t="shared" si="2"/>
        <v>900000</v>
      </c>
      <c r="E21" s="72"/>
    </row>
    <row r="22" spans="1:5" ht="54" x14ac:dyDescent="0.25">
      <c r="A22" s="12" t="s">
        <v>14</v>
      </c>
      <c r="B22" s="40">
        <v>400000</v>
      </c>
      <c r="C22" s="54">
        <v>0</v>
      </c>
      <c r="D22" s="31">
        <f t="shared" si="2"/>
        <v>400000</v>
      </c>
      <c r="E22" s="72"/>
    </row>
    <row r="23" spans="1:5" ht="36" x14ac:dyDescent="0.25">
      <c r="A23" s="12" t="s">
        <v>15</v>
      </c>
      <c r="B23" s="40">
        <v>1680000</v>
      </c>
      <c r="C23" s="54">
        <v>0</v>
      </c>
      <c r="D23" s="31">
        <f t="shared" si="2"/>
        <v>1680000</v>
      </c>
      <c r="E23" s="72"/>
    </row>
    <row r="24" spans="1:5" ht="18.75" thickBot="1" x14ac:dyDescent="0.3">
      <c r="A24" s="12" t="s">
        <v>16</v>
      </c>
      <c r="B24" s="42">
        <v>729676</v>
      </c>
      <c r="C24" s="54">
        <v>0</v>
      </c>
      <c r="D24" s="31">
        <f t="shared" si="2"/>
        <v>729676</v>
      </c>
      <c r="E24" s="72"/>
    </row>
    <row r="25" spans="1:5" ht="18.75" thickBot="1" x14ac:dyDescent="0.25">
      <c r="A25" s="13" t="s">
        <v>17</v>
      </c>
      <c r="B25" s="39">
        <f>SUM(B26:B33)</f>
        <v>6335000</v>
      </c>
      <c r="C25" s="39">
        <f t="shared" ref="C25:D25" si="3">SUM(C26:C33)</f>
        <v>0</v>
      </c>
      <c r="D25" s="39">
        <f>+B25+C25</f>
        <v>6335000</v>
      </c>
      <c r="E25" s="39">
        <f>SUM(E26:E33)</f>
        <v>0</v>
      </c>
    </row>
    <row r="26" spans="1:5" ht="36" x14ac:dyDescent="0.25">
      <c r="A26" s="12" t="s">
        <v>18</v>
      </c>
      <c r="B26" s="43">
        <v>200000</v>
      </c>
      <c r="C26" s="54">
        <v>0</v>
      </c>
      <c r="D26" s="31">
        <f>+B26+C26</f>
        <v>200000</v>
      </c>
      <c r="E26" s="72"/>
    </row>
    <row r="27" spans="1:5" x14ac:dyDescent="0.25">
      <c r="A27" s="12" t="s">
        <v>19</v>
      </c>
      <c r="B27" s="40">
        <v>250000</v>
      </c>
      <c r="C27" s="54">
        <v>0</v>
      </c>
      <c r="D27" s="31">
        <f t="shared" ref="D27:D42" si="4">+B27+C27</f>
        <v>250000</v>
      </c>
      <c r="E27" s="72"/>
    </row>
    <row r="28" spans="1:5" x14ac:dyDescent="0.25">
      <c r="A28" s="12" t="s">
        <v>77</v>
      </c>
      <c r="B28" s="40">
        <v>300000</v>
      </c>
      <c r="C28" s="54">
        <v>0</v>
      </c>
      <c r="D28" s="31">
        <f t="shared" si="4"/>
        <v>300000</v>
      </c>
      <c r="E28" s="72"/>
    </row>
    <row r="29" spans="1:5" x14ac:dyDescent="0.25">
      <c r="A29" s="12" t="s">
        <v>20</v>
      </c>
      <c r="B29" s="41">
        <v>100000</v>
      </c>
      <c r="C29" s="54">
        <v>0</v>
      </c>
      <c r="D29" s="31">
        <f t="shared" si="4"/>
        <v>100000</v>
      </c>
      <c r="E29" s="72"/>
    </row>
    <row r="30" spans="1:5" x14ac:dyDescent="0.25">
      <c r="A30" s="12" t="s">
        <v>78</v>
      </c>
      <c r="B30" s="41">
        <v>175000</v>
      </c>
      <c r="C30" s="54">
        <v>0</v>
      </c>
      <c r="D30" s="31">
        <f t="shared" si="4"/>
        <v>175000</v>
      </c>
      <c r="E30" s="72"/>
    </row>
    <row r="31" spans="1:5" ht="36" x14ac:dyDescent="0.25">
      <c r="A31" s="12" t="s">
        <v>21</v>
      </c>
      <c r="B31" s="40">
        <v>70000</v>
      </c>
      <c r="C31" s="54">
        <v>0</v>
      </c>
      <c r="D31" s="31">
        <f t="shared" si="4"/>
        <v>70000</v>
      </c>
      <c r="E31" s="72"/>
    </row>
    <row r="32" spans="1:5" ht="36" x14ac:dyDescent="0.25">
      <c r="A32" s="12" t="s">
        <v>22</v>
      </c>
      <c r="B32" s="40">
        <v>4070000</v>
      </c>
      <c r="C32" s="54">
        <v>0</v>
      </c>
      <c r="D32" s="31">
        <f t="shared" si="4"/>
        <v>4070000</v>
      </c>
      <c r="E32" s="72"/>
    </row>
    <row r="33" spans="1:7" ht="18.75" customHeight="1" thickBot="1" x14ac:dyDescent="0.3">
      <c r="A33" s="12" t="s">
        <v>23</v>
      </c>
      <c r="B33" s="42">
        <v>1170000</v>
      </c>
      <c r="C33" s="54">
        <v>0</v>
      </c>
      <c r="D33" s="31">
        <f t="shared" si="4"/>
        <v>1170000</v>
      </c>
      <c r="E33" s="72"/>
    </row>
    <row r="34" spans="1:7" ht="27" customHeight="1" thickBot="1" x14ac:dyDescent="0.3">
      <c r="A34" s="13" t="s">
        <v>24</v>
      </c>
      <c r="B34" s="39">
        <f>SUM(B35:B42)</f>
        <v>0</v>
      </c>
      <c r="C34" s="63">
        <v>0</v>
      </c>
      <c r="D34" s="31">
        <v>0</v>
      </c>
      <c r="E34" s="72"/>
      <c r="F34" s="2"/>
      <c r="G34" s="3"/>
    </row>
    <row r="35" spans="1:7" ht="36" x14ac:dyDescent="0.25">
      <c r="A35" s="12" t="s">
        <v>25</v>
      </c>
      <c r="B35" s="45">
        <v>0</v>
      </c>
      <c r="C35" s="54">
        <v>0</v>
      </c>
      <c r="D35" s="31">
        <f t="shared" si="4"/>
        <v>0</v>
      </c>
      <c r="E35" s="72"/>
    </row>
    <row r="36" spans="1:7" ht="36" x14ac:dyDescent="0.25">
      <c r="A36" s="12" t="s">
        <v>26</v>
      </c>
      <c r="B36" s="41">
        <v>0</v>
      </c>
      <c r="C36" s="54">
        <v>0</v>
      </c>
      <c r="D36" s="31">
        <f t="shared" si="4"/>
        <v>0</v>
      </c>
      <c r="E36" s="72"/>
    </row>
    <row r="37" spans="1:7" ht="36" x14ac:dyDescent="0.25">
      <c r="A37" s="12" t="s">
        <v>27</v>
      </c>
      <c r="B37" s="41">
        <v>0</v>
      </c>
      <c r="C37" s="54">
        <v>0</v>
      </c>
      <c r="D37" s="31">
        <f t="shared" si="4"/>
        <v>0</v>
      </c>
      <c r="E37" s="72"/>
    </row>
    <row r="38" spans="1:7" ht="36" x14ac:dyDescent="0.25">
      <c r="A38" s="12" t="s">
        <v>28</v>
      </c>
      <c r="B38" s="41">
        <v>0</v>
      </c>
      <c r="C38" s="54">
        <v>0</v>
      </c>
      <c r="D38" s="31">
        <f t="shared" si="4"/>
        <v>0</v>
      </c>
      <c r="E38" s="72"/>
    </row>
    <row r="39" spans="1:7" ht="36" x14ac:dyDescent="0.25">
      <c r="A39" s="12" t="s">
        <v>29</v>
      </c>
      <c r="B39" s="41">
        <v>0</v>
      </c>
      <c r="C39" s="54">
        <v>0</v>
      </c>
      <c r="D39" s="31">
        <f t="shared" si="4"/>
        <v>0</v>
      </c>
      <c r="E39" s="72"/>
    </row>
    <row r="40" spans="1:7" x14ac:dyDescent="0.25">
      <c r="A40" s="12" t="s">
        <v>30</v>
      </c>
      <c r="B40" s="41">
        <v>0</v>
      </c>
      <c r="C40" s="54">
        <v>0</v>
      </c>
      <c r="D40" s="31">
        <f t="shared" si="4"/>
        <v>0</v>
      </c>
      <c r="E40" s="72"/>
    </row>
    <row r="41" spans="1:7" ht="36" x14ac:dyDescent="0.25">
      <c r="A41" s="12" t="s">
        <v>31</v>
      </c>
      <c r="B41" s="41">
        <v>0</v>
      </c>
      <c r="C41" s="54">
        <v>0</v>
      </c>
      <c r="D41" s="31">
        <f t="shared" si="4"/>
        <v>0</v>
      </c>
      <c r="E41" s="72"/>
    </row>
    <row r="42" spans="1:7" ht="36.75" thickBot="1" x14ac:dyDescent="0.3">
      <c r="A42" s="12" t="s">
        <v>32</v>
      </c>
      <c r="B42" s="42">
        <v>0</v>
      </c>
      <c r="C42" s="54">
        <v>0</v>
      </c>
      <c r="D42" s="31">
        <f t="shared" si="4"/>
        <v>0</v>
      </c>
      <c r="E42" s="72"/>
    </row>
    <row r="43" spans="1:7" ht="18.75" thickBot="1" x14ac:dyDescent="0.3">
      <c r="A43" s="13" t="s">
        <v>33</v>
      </c>
      <c r="B43" s="39">
        <f>SUM(B44:B50)</f>
        <v>0</v>
      </c>
      <c r="C43" s="65">
        <v>0</v>
      </c>
      <c r="D43" s="64"/>
      <c r="E43" s="72"/>
    </row>
    <row r="44" spans="1:7" ht="36" x14ac:dyDescent="0.25">
      <c r="A44" s="12" t="s">
        <v>34</v>
      </c>
      <c r="B44" s="45">
        <v>0</v>
      </c>
      <c r="C44" s="54">
        <v>0</v>
      </c>
      <c r="D44" s="60"/>
      <c r="E44" s="72"/>
    </row>
    <row r="45" spans="1:7" ht="36.75" thickBot="1" x14ac:dyDescent="0.3">
      <c r="A45" s="12" t="s">
        <v>35</v>
      </c>
      <c r="B45" s="46">
        <v>0</v>
      </c>
      <c r="C45" s="54">
        <v>0</v>
      </c>
      <c r="D45" s="60"/>
      <c r="E45" s="72"/>
    </row>
    <row r="46" spans="1:7" ht="36.75" hidden="1" thickBot="1" x14ac:dyDescent="0.3">
      <c r="A46" s="12" t="s">
        <v>36</v>
      </c>
      <c r="B46" s="47">
        <v>0</v>
      </c>
      <c r="C46" s="54">
        <v>0</v>
      </c>
      <c r="D46" s="60"/>
      <c r="E46" s="72"/>
    </row>
    <row r="47" spans="1:7" ht="36.75" thickBot="1" x14ac:dyDescent="0.3">
      <c r="A47" s="14" t="s">
        <v>37</v>
      </c>
      <c r="B47" s="48">
        <v>0</v>
      </c>
      <c r="C47" s="56">
        <v>0</v>
      </c>
      <c r="D47" s="60"/>
      <c r="E47" s="72"/>
    </row>
    <row r="48" spans="1:7" ht="36" x14ac:dyDescent="0.25">
      <c r="A48" s="15" t="s">
        <v>38</v>
      </c>
      <c r="B48" s="45">
        <v>0</v>
      </c>
      <c r="C48" s="56">
        <v>0</v>
      </c>
      <c r="D48" s="60"/>
      <c r="E48" s="72"/>
    </row>
    <row r="49" spans="1:5" ht="36" x14ac:dyDescent="0.25">
      <c r="A49" s="12" t="s">
        <v>39</v>
      </c>
      <c r="B49" s="45">
        <v>0</v>
      </c>
      <c r="C49" s="56">
        <v>0</v>
      </c>
      <c r="D49" s="60"/>
      <c r="E49" s="72"/>
    </row>
    <row r="50" spans="1:5" ht="36.75" thickBot="1" x14ac:dyDescent="0.3">
      <c r="A50" s="12" t="s">
        <v>40</v>
      </c>
      <c r="B50" s="31">
        <v>0</v>
      </c>
      <c r="C50" s="56">
        <v>0</v>
      </c>
      <c r="D50" s="60"/>
      <c r="E50" s="72"/>
    </row>
    <row r="51" spans="1:5" ht="18.75" thickBot="1" x14ac:dyDescent="0.3">
      <c r="A51" s="13" t="s">
        <v>41</v>
      </c>
      <c r="B51" s="39">
        <f>SUM(B52:B60)</f>
        <v>1000000</v>
      </c>
      <c r="C51" s="65">
        <f>+C52+C53+C55</f>
        <v>0</v>
      </c>
      <c r="D51" s="39">
        <f>+B51+C51</f>
        <v>1000000</v>
      </c>
      <c r="E51" s="71">
        <f>SUM(E52:E59,E60)</f>
        <v>0</v>
      </c>
    </row>
    <row r="52" spans="1:5" x14ac:dyDescent="0.25">
      <c r="A52" s="12" t="s">
        <v>42</v>
      </c>
      <c r="B52" s="43">
        <v>400000</v>
      </c>
      <c r="C52" s="56">
        <v>0</v>
      </c>
      <c r="D52" s="31">
        <f>+B52+C52</f>
        <v>400000</v>
      </c>
      <c r="E52" s="72"/>
    </row>
    <row r="53" spans="1:5" ht="36" x14ac:dyDescent="0.25">
      <c r="A53" s="12" t="s">
        <v>79</v>
      </c>
      <c r="B53" s="40">
        <v>200000</v>
      </c>
      <c r="C53" s="56">
        <v>0</v>
      </c>
      <c r="D53" s="31">
        <f t="shared" ref="D53:D59" si="5">+B53+C53</f>
        <v>200000</v>
      </c>
      <c r="E53" s="72"/>
    </row>
    <row r="54" spans="1:5" ht="36" x14ac:dyDescent="0.25">
      <c r="A54" s="12" t="s">
        <v>43</v>
      </c>
      <c r="B54" s="41">
        <v>0</v>
      </c>
      <c r="C54" s="56">
        <v>0</v>
      </c>
      <c r="D54" s="31">
        <f t="shared" si="5"/>
        <v>0</v>
      </c>
      <c r="E54" s="72"/>
    </row>
    <row r="55" spans="1:5" ht="36" x14ac:dyDescent="0.25">
      <c r="A55" s="12" t="s">
        <v>44</v>
      </c>
      <c r="B55" s="41">
        <v>0</v>
      </c>
      <c r="C55" s="56">
        <v>0</v>
      </c>
      <c r="D55" s="31">
        <f t="shared" si="5"/>
        <v>0</v>
      </c>
      <c r="E55" s="72"/>
    </row>
    <row r="56" spans="1:5" ht="36" x14ac:dyDescent="0.25">
      <c r="A56" s="12" t="s">
        <v>45</v>
      </c>
      <c r="B56" s="40">
        <v>200000</v>
      </c>
      <c r="C56" s="56">
        <v>0</v>
      </c>
      <c r="D56" s="31">
        <f t="shared" si="5"/>
        <v>200000</v>
      </c>
      <c r="E56" s="72"/>
    </row>
    <row r="57" spans="1:5" x14ac:dyDescent="0.25">
      <c r="A57" s="12" t="s">
        <v>46</v>
      </c>
      <c r="B57" s="41">
        <v>100000</v>
      </c>
      <c r="C57" s="56">
        <v>0</v>
      </c>
      <c r="D57" s="31">
        <f t="shared" si="5"/>
        <v>100000</v>
      </c>
      <c r="E57" s="72"/>
    </row>
    <row r="58" spans="1:5" x14ac:dyDescent="0.25">
      <c r="A58" s="12" t="s">
        <v>47</v>
      </c>
      <c r="B58" s="41">
        <v>0</v>
      </c>
      <c r="C58" s="56">
        <v>0</v>
      </c>
      <c r="D58" s="31">
        <f t="shared" si="5"/>
        <v>0</v>
      </c>
      <c r="E58" s="72"/>
    </row>
    <row r="59" spans="1:5" x14ac:dyDescent="0.25">
      <c r="A59" s="12" t="s">
        <v>48</v>
      </c>
      <c r="B59" s="41">
        <v>100000</v>
      </c>
      <c r="C59" s="56">
        <v>0</v>
      </c>
      <c r="D59" s="31">
        <f t="shared" si="5"/>
        <v>100000</v>
      </c>
      <c r="E59" s="72"/>
    </row>
    <row r="60" spans="1:5" ht="36.75" thickBot="1" x14ac:dyDescent="0.3">
      <c r="A60" s="12" t="s">
        <v>49</v>
      </c>
      <c r="B60" s="42">
        <v>0</v>
      </c>
      <c r="C60" s="56">
        <v>0</v>
      </c>
      <c r="D60" s="31"/>
      <c r="E60" s="72"/>
    </row>
    <row r="61" spans="1:5" ht="18.75" thickBot="1" x14ac:dyDescent="0.3">
      <c r="A61" s="13" t="s">
        <v>50</v>
      </c>
      <c r="B61" s="39">
        <v>0</v>
      </c>
      <c r="C61" s="55">
        <v>0</v>
      </c>
      <c r="D61" s="31"/>
      <c r="E61" s="72"/>
    </row>
    <row r="62" spans="1:5" x14ac:dyDescent="0.25">
      <c r="A62" s="12" t="s">
        <v>51</v>
      </c>
      <c r="B62" s="45">
        <v>0</v>
      </c>
      <c r="C62" s="56">
        <v>0</v>
      </c>
      <c r="D62" s="31"/>
      <c r="E62" s="72"/>
    </row>
    <row r="63" spans="1:5" x14ac:dyDescent="0.25">
      <c r="A63" s="12" t="s">
        <v>52</v>
      </c>
      <c r="B63" s="41">
        <v>0</v>
      </c>
      <c r="C63" s="56">
        <v>0</v>
      </c>
      <c r="D63" s="31"/>
      <c r="E63" s="72"/>
    </row>
    <row r="64" spans="1:5" ht="36" x14ac:dyDescent="0.25">
      <c r="A64" s="12" t="s">
        <v>53</v>
      </c>
      <c r="B64" s="41">
        <v>0</v>
      </c>
      <c r="C64" s="56">
        <v>0</v>
      </c>
      <c r="D64" s="31"/>
      <c r="E64" s="72"/>
    </row>
    <row r="65" spans="1:5" ht="54.75" thickBot="1" x14ac:dyDescent="0.3">
      <c r="A65" s="12" t="s">
        <v>54</v>
      </c>
      <c r="B65" s="42">
        <v>0</v>
      </c>
      <c r="C65" s="56">
        <v>0</v>
      </c>
      <c r="D65" s="31"/>
      <c r="E65" s="72"/>
    </row>
    <row r="66" spans="1:5" ht="36.75" thickBot="1" x14ac:dyDescent="0.3">
      <c r="A66" s="13" t="s">
        <v>55</v>
      </c>
      <c r="B66" s="39">
        <v>0</v>
      </c>
      <c r="C66" s="55">
        <v>0</v>
      </c>
      <c r="D66" s="31"/>
      <c r="E66" s="72"/>
    </row>
    <row r="67" spans="1:5" x14ac:dyDescent="0.25">
      <c r="A67" s="12" t="s">
        <v>56</v>
      </c>
      <c r="B67" s="45">
        <v>0</v>
      </c>
      <c r="C67" s="56">
        <v>0</v>
      </c>
      <c r="D67" s="31"/>
      <c r="E67" s="72"/>
    </row>
    <row r="68" spans="1:5" ht="36" x14ac:dyDescent="0.25">
      <c r="A68" s="12" t="s">
        <v>57</v>
      </c>
      <c r="B68" s="41">
        <v>0</v>
      </c>
      <c r="C68" s="56">
        <v>0</v>
      </c>
      <c r="D68" s="31"/>
      <c r="E68" s="72"/>
    </row>
    <row r="69" spans="1:5" x14ac:dyDescent="0.25">
      <c r="A69" s="13" t="s">
        <v>58</v>
      </c>
      <c r="B69" s="41">
        <v>0</v>
      </c>
      <c r="C69" s="56">
        <v>0</v>
      </c>
      <c r="D69" s="31"/>
      <c r="E69" s="72"/>
    </row>
    <row r="70" spans="1:5" x14ac:dyDescent="0.25">
      <c r="A70" s="12" t="s">
        <v>59</v>
      </c>
      <c r="B70" s="41">
        <v>0</v>
      </c>
      <c r="C70" s="56">
        <v>0</v>
      </c>
      <c r="D70" s="31"/>
      <c r="E70" s="72"/>
    </row>
    <row r="71" spans="1:5" x14ac:dyDescent="0.25">
      <c r="A71" s="12" t="s">
        <v>60</v>
      </c>
      <c r="B71" s="41">
        <v>0</v>
      </c>
      <c r="C71" s="56">
        <v>0</v>
      </c>
      <c r="D71" s="31"/>
      <c r="E71" s="72"/>
    </row>
    <row r="72" spans="1:5" x14ac:dyDescent="0.25">
      <c r="A72" s="12" t="s">
        <v>61</v>
      </c>
      <c r="B72" s="41"/>
      <c r="C72" s="56">
        <v>0</v>
      </c>
      <c r="D72" s="31"/>
      <c r="E72" s="72"/>
    </row>
    <row r="73" spans="1:5" ht="36.75" thickBot="1" x14ac:dyDescent="0.3">
      <c r="A73" s="12" t="s">
        <v>62</v>
      </c>
      <c r="B73" s="42">
        <v>0</v>
      </c>
      <c r="C73" s="56">
        <v>0</v>
      </c>
      <c r="D73" s="31"/>
      <c r="E73" s="72"/>
    </row>
    <row r="74" spans="1:5" ht="18.75" thickBot="1" x14ac:dyDescent="0.3">
      <c r="A74" s="19" t="s">
        <v>63</v>
      </c>
      <c r="B74" s="49">
        <f>B10+B15+B25+B34+B43+B51+B61+B66+B69</f>
        <v>80000000</v>
      </c>
      <c r="C74" s="57">
        <f>SUM(C66+C61+C51+C43+C34+C25+C15)</f>
        <v>0</v>
      </c>
      <c r="D74" s="49">
        <f>+B74+C74</f>
        <v>80000000</v>
      </c>
      <c r="E74" s="68">
        <f>+E51+E25+E15+E10</f>
        <v>4903921.9700000007</v>
      </c>
    </row>
    <row r="75" spans="1:5" x14ac:dyDescent="0.25">
      <c r="A75" s="16" t="s">
        <v>64</v>
      </c>
      <c r="B75" s="50">
        <f t="shared" ref="B75" si="6">B76+B79+B82</f>
        <v>0</v>
      </c>
      <c r="C75" s="58"/>
      <c r="D75" s="60"/>
      <c r="E75" s="72"/>
    </row>
    <row r="76" spans="1:5" ht="28.5" customHeight="1" x14ac:dyDescent="0.25">
      <c r="A76" s="13" t="s">
        <v>65</v>
      </c>
      <c r="B76" s="41">
        <f t="shared" ref="B76" si="7">B77+B78</f>
        <v>0</v>
      </c>
      <c r="C76" s="56"/>
      <c r="D76" s="60"/>
      <c r="E76" s="72"/>
    </row>
    <row r="77" spans="1:5" ht="26.25" customHeight="1" x14ac:dyDescent="0.25">
      <c r="A77" s="17" t="s">
        <v>66</v>
      </c>
      <c r="B77" s="40">
        <v>0</v>
      </c>
      <c r="C77" s="59"/>
      <c r="D77" s="61"/>
      <c r="E77" s="72"/>
    </row>
    <row r="78" spans="1:5" ht="30.75" customHeight="1" x14ac:dyDescent="0.25">
      <c r="A78" s="17" t="s">
        <v>67</v>
      </c>
      <c r="B78" s="40">
        <v>0</v>
      </c>
      <c r="C78" s="59"/>
      <c r="D78" s="60"/>
      <c r="E78" s="72"/>
    </row>
    <row r="79" spans="1:5" ht="19.5" customHeight="1" x14ac:dyDescent="0.25">
      <c r="A79" s="13" t="s">
        <v>68</v>
      </c>
      <c r="B79" s="41">
        <f>B80+B81</f>
        <v>0</v>
      </c>
      <c r="C79" s="56"/>
      <c r="D79" s="60"/>
      <c r="E79" s="72"/>
    </row>
    <row r="80" spans="1:5" ht="18" customHeight="1" x14ac:dyDescent="0.25">
      <c r="A80" s="17" t="s">
        <v>69</v>
      </c>
      <c r="B80" s="41">
        <v>0</v>
      </c>
      <c r="C80" s="56"/>
      <c r="D80" s="60"/>
      <c r="E80" s="72"/>
    </row>
    <row r="81" spans="1:5" ht="19.5" customHeight="1" x14ac:dyDescent="0.25">
      <c r="A81" s="17" t="s">
        <v>70</v>
      </c>
      <c r="B81" s="41">
        <v>0</v>
      </c>
      <c r="C81" s="56"/>
      <c r="D81" s="60"/>
      <c r="E81" s="72"/>
    </row>
    <row r="82" spans="1:5" ht="19.5" customHeight="1" x14ac:dyDescent="0.25">
      <c r="A82" s="13" t="s">
        <v>71</v>
      </c>
      <c r="B82" s="41">
        <f t="shared" ref="B82" si="8">B83</f>
        <v>0</v>
      </c>
      <c r="C82" s="56"/>
      <c r="D82" s="60"/>
      <c r="E82" s="72"/>
    </row>
    <row r="83" spans="1:5" ht="21.75" customHeight="1" x14ac:dyDescent="0.25">
      <c r="A83" s="17" t="s">
        <v>72</v>
      </c>
      <c r="B83" s="41">
        <v>0</v>
      </c>
      <c r="C83" s="56"/>
      <c r="D83" s="60"/>
      <c r="E83" s="72"/>
    </row>
    <row r="84" spans="1:5" ht="20.25" customHeight="1" thickBot="1" x14ac:dyDescent="0.3">
      <c r="A84" s="18" t="s">
        <v>73</v>
      </c>
      <c r="B84" s="51">
        <f>B76+B79+B82</f>
        <v>0</v>
      </c>
      <c r="C84" s="32">
        <f>C76+C79+C82</f>
        <v>0</v>
      </c>
      <c r="D84" s="60"/>
      <c r="E84" s="72"/>
    </row>
    <row r="85" spans="1:5" ht="19.5" customHeight="1" thickBot="1" x14ac:dyDescent="0.25">
      <c r="A85" s="4" t="s">
        <v>74</v>
      </c>
      <c r="B85" s="20">
        <f>B74+B84</f>
        <v>80000000</v>
      </c>
      <c r="C85" s="25">
        <f>+C74</f>
        <v>0</v>
      </c>
      <c r="D85" s="20">
        <f>+B85+C85</f>
        <v>80000000</v>
      </c>
      <c r="E85" s="20">
        <f>+E74+E69</f>
        <v>4903921.9700000007</v>
      </c>
    </row>
    <row r="86" spans="1:5" ht="21.75" customHeight="1" x14ac:dyDescent="0.25">
      <c r="A86" s="5" t="s">
        <v>75</v>
      </c>
      <c r="B86" s="33"/>
      <c r="C86" s="33"/>
    </row>
    <row r="87" spans="1:5" ht="21.75" customHeight="1" x14ac:dyDescent="0.25">
      <c r="A87" s="1"/>
      <c r="B87" s="34"/>
      <c r="C87" s="34"/>
    </row>
    <row r="88" spans="1:5" ht="21.75" customHeight="1" x14ac:dyDescent="0.25">
      <c r="A88" s="6" t="s">
        <v>80</v>
      </c>
      <c r="B88" s="29"/>
      <c r="C88" s="29"/>
    </row>
    <row r="89" spans="1:5" ht="21.75" customHeight="1" x14ac:dyDescent="0.25">
      <c r="A89" s="7" t="s">
        <v>81</v>
      </c>
      <c r="B89" s="35"/>
      <c r="C89" s="35"/>
    </row>
    <row r="90" spans="1:5" ht="21.75" customHeight="1" x14ac:dyDescent="0.25">
      <c r="A90" s="7" t="s">
        <v>82</v>
      </c>
      <c r="B90" s="35"/>
      <c r="C90" s="35"/>
    </row>
    <row r="91" spans="1:5" ht="21.75" customHeight="1" x14ac:dyDescent="0.25">
      <c r="A91" s="7" t="s">
        <v>83</v>
      </c>
      <c r="B91" s="29"/>
      <c r="C91" s="29"/>
    </row>
    <row r="92" spans="1:5" ht="21.75" customHeight="1" x14ac:dyDescent="0.25">
      <c r="A92" s="8" t="s">
        <v>84</v>
      </c>
      <c r="B92" s="29"/>
      <c r="C92" s="29"/>
    </row>
    <row r="93" spans="1:5" ht="21.75" customHeight="1" x14ac:dyDescent="0.25">
      <c r="A93" s="9" t="s">
        <v>85</v>
      </c>
      <c r="B93" s="29"/>
      <c r="C93" s="29"/>
    </row>
    <row r="94" spans="1:5" ht="21.75" customHeight="1" x14ac:dyDescent="0.25">
      <c r="A94" s="11" t="s">
        <v>86</v>
      </c>
      <c r="B94" s="36"/>
      <c r="C94" s="36"/>
    </row>
    <row r="95" spans="1:5" ht="8.25" customHeight="1" x14ac:dyDescent="0.25">
      <c r="A95" s="77" t="s">
        <v>94</v>
      </c>
      <c r="B95" s="77"/>
      <c r="C95" s="77"/>
    </row>
    <row r="96" spans="1:5" ht="21.75" customHeight="1" x14ac:dyDescent="0.25">
      <c r="A96" s="77"/>
      <c r="B96" s="77"/>
      <c r="C96" s="77"/>
    </row>
    <row r="97" spans="1:3" ht="21.75" customHeight="1" x14ac:dyDescent="0.25">
      <c r="A97" s="77"/>
      <c r="B97" s="77"/>
      <c r="C97" s="77"/>
    </row>
    <row r="98" spans="1:3" ht="21.75" customHeight="1" x14ac:dyDescent="0.25">
      <c r="A98" s="77"/>
      <c r="B98" s="77"/>
      <c r="C98" s="77"/>
    </row>
    <row r="99" spans="1:3" ht="21.75" customHeight="1" x14ac:dyDescent="0.25">
      <c r="A99" s="77"/>
      <c r="B99" s="77"/>
      <c r="C99" s="77"/>
    </row>
    <row r="100" spans="1:3" ht="21.75" customHeight="1" x14ac:dyDescent="0.25">
      <c r="A100" s="77"/>
      <c r="B100" s="77"/>
      <c r="C100" s="77"/>
    </row>
    <row r="101" spans="1:3" ht="15" customHeight="1" x14ac:dyDescent="0.25">
      <c r="A101" s="77"/>
      <c r="B101" s="77"/>
      <c r="C101" s="77"/>
    </row>
    <row r="102" spans="1:3" ht="21.75" customHeight="1" x14ac:dyDescent="0.25">
      <c r="A102" s="77"/>
      <c r="B102" s="77"/>
      <c r="C102" s="77"/>
    </row>
    <row r="103" spans="1:3" ht="21.75" customHeight="1" x14ac:dyDescent="0.25">
      <c r="A103" s="77"/>
      <c r="B103" s="77"/>
      <c r="C103" s="77"/>
    </row>
    <row r="104" spans="1:3" ht="21.75" customHeight="1" x14ac:dyDescent="0.25">
      <c r="A104" s="10"/>
      <c r="B104" s="37"/>
      <c r="C104" s="37"/>
    </row>
    <row r="105" spans="1:3" ht="21.75" customHeight="1" x14ac:dyDescent="0.25">
      <c r="A105" s="10"/>
      <c r="B105" s="37"/>
      <c r="C105" s="37"/>
    </row>
    <row r="106" spans="1:3" ht="21.75" customHeight="1" x14ac:dyDescent="0.25">
      <c r="B106" s="38"/>
      <c r="C106" s="38"/>
    </row>
    <row r="107" spans="1:3" ht="21.75" customHeight="1" x14ac:dyDescent="0.25"/>
    <row r="108" spans="1:3" ht="21.75" customHeight="1" x14ac:dyDescent="0.25"/>
    <row r="109" spans="1:3" ht="21.75" customHeight="1" x14ac:dyDescent="0.25"/>
    <row r="110" spans="1:3" ht="21.75" customHeight="1" x14ac:dyDescent="0.25"/>
    <row r="111" spans="1:3" ht="21.75" customHeight="1" x14ac:dyDescent="0.25"/>
    <row r="112" spans="1:3" ht="21.75" customHeight="1" x14ac:dyDescent="0.25"/>
    <row r="113" ht="21.75" customHeight="1" x14ac:dyDescent="0.25"/>
    <row r="114" ht="21.75" customHeight="1" x14ac:dyDescent="0.25"/>
    <row r="115" ht="21.75" customHeight="1" x14ac:dyDescent="0.25"/>
    <row r="116" ht="21.75" customHeight="1" x14ac:dyDescent="0.25"/>
    <row r="117" ht="21.75" customHeight="1" x14ac:dyDescent="0.25"/>
    <row r="118" ht="21.75" customHeight="1" x14ac:dyDescent="0.25"/>
    <row r="119" ht="21.75" customHeight="1" x14ac:dyDescent="0.25"/>
    <row r="120" ht="21.75" customHeight="1" x14ac:dyDescent="0.25"/>
    <row r="121" ht="21.75" customHeight="1" x14ac:dyDescent="0.25"/>
    <row r="122" ht="21.75" customHeight="1" x14ac:dyDescent="0.25"/>
    <row r="123" ht="21.75" customHeight="1" x14ac:dyDescent="0.25"/>
    <row r="124" ht="21.75" customHeight="1" x14ac:dyDescent="0.25"/>
    <row r="125" ht="21.75" customHeight="1" x14ac:dyDescent="0.25"/>
    <row r="126" ht="21.75" customHeight="1" x14ac:dyDescent="0.25"/>
    <row r="127" ht="21.75" customHeight="1" x14ac:dyDescent="0.25"/>
    <row r="128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  <row r="382" ht="21.75" customHeight="1" x14ac:dyDescent="0.25"/>
    <row r="383" ht="21.75" customHeight="1" x14ac:dyDescent="0.25"/>
    <row r="384" ht="21.75" customHeight="1" x14ac:dyDescent="0.25"/>
  </sheetData>
  <mergeCells count="5">
    <mergeCell ref="A95:C103"/>
    <mergeCell ref="A5:C5"/>
    <mergeCell ref="A6:C6"/>
    <mergeCell ref="A3:C3"/>
    <mergeCell ref="A4:C4"/>
  </mergeCells>
  <phoneticPr fontId="21" type="noConversion"/>
  <printOptions horizontalCentered="1" verticalCentered="1"/>
  <pageMargins left="0" right="0" top="0" bottom="0.74803149606299213" header="0.31496062992125984" footer="0.31496062992125984"/>
  <pageSetup scale="55" orientation="portrait" horizontalDpi="4294967293" r:id="rId1"/>
  <headerFooter scaleWithDoc="0" alignWithMargins="0"/>
  <rowBreaks count="2" manualBreakCount="2">
    <brk id="41" max="5" man="1"/>
    <brk id="94" max="5" man="1"/>
  </rowBreaks>
  <ignoredErrors>
    <ignoredError sqref="B15 B51 C10" formulaRange="1"/>
    <ignoredError sqref="C85" formula="1"/>
    <ignoredError sqref="C5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  2023</vt:lpstr>
      <vt:lpstr>'EJECUCION ENERO  2023'!Área_de_impresión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2023-02-01T14:44:15Z</cp:lastPrinted>
  <dcterms:created xsi:type="dcterms:W3CDTF">2020-09-10T14:28:05Z</dcterms:created>
  <dcterms:modified xsi:type="dcterms:W3CDTF">2023-02-01T14:45:15Z</dcterms:modified>
</cp:coreProperties>
</file>