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/>
  <mc:AlternateContent xmlns:mc="http://schemas.openxmlformats.org/markup-compatibility/2006">
    <mc:Choice Requires="x15">
      <x15ac:absPath xmlns:x15ac="http://schemas.microsoft.com/office/spreadsheetml/2010/11/ac" url="C:\Users\Crismairi Rodriguez\Desktop\ADMINISTRATIVO FINANCIERO\EJECUCION PRESUPUESTARIA\2022\"/>
    </mc:Choice>
  </mc:AlternateContent>
  <xr:revisionPtr revIDLastSave="0" documentId="8_{8193AD72-524F-41D0-8146-B27030AD390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EJECUCION 2022" sheetId="4" r:id="rId1"/>
  </sheets>
  <definedNames>
    <definedName name="_xlnm.Print_Area" localSheetId="0">'EJECUCION 2022'!$A$1:$N$114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9" i="4" l="1"/>
  <c r="B72" i="4" s="1"/>
  <c r="B32" i="4"/>
  <c r="G8" i="4"/>
  <c r="H8" i="4"/>
  <c r="G74" i="4"/>
  <c r="H74" i="4"/>
  <c r="G77" i="4"/>
  <c r="H77" i="4"/>
  <c r="G80" i="4"/>
  <c r="H80" i="4"/>
  <c r="H49" i="4"/>
  <c r="H23" i="4"/>
  <c r="H13" i="4"/>
  <c r="N80" i="4"/>
  <c r="N82" i="4" s="1"/>
  <c r="N83" i="4" s="1"/>
  <c r="M80" i="4"/>
  <c r="M82" i="4" s="1"/>
  <c r="M83" i="4" s="1"/>
  <c r="L80" i="4"/>
  <c r="L82" i="4" s="1"/>
  <c r="K80" i="4"/>
  <c r="K82" i="4" s="1"/>
  <c r="J80" i="4"/>
  <c r="I80" i="4"/>
  <c r="F80" i="4"/>
  <c r="E80" i="4"/>
  <c r="D80" i="4"/>
  <c r="C80" i="4"/>
  <c r="B80" i="4"/>
  <c r="J77" i="4"/>
  <c r="I77" i="4"/>
  <c r="F77" i="4"/>
  <c r="E77" i="4"/>
  <c r="D77" i="4"/>
  <c r="C77" i="4"/>
  <c r="B77" i="4"/>
  <c r="J74" i="4"/>
  <c r="I74" i="4"/>
  <c r="F74" i="4"/>
  <c r="E74" i="4"/>
  <c r="D74" i="4"/>
  <c r="C74" i="4"/>
  <c r="B74" i="4"/>
  <c r="L72" i="4"/>
  <c r="K72" i="4"/>
  <c r="J72" i="4"/>
  <c r="I72" i="4"/>
  <c r="C67" i="4"/>
  <c r="C64" i="4"/>
  <c r="C59" i="4"/>
  <c r="C49" i="4"/>
  <c r="C41" i="4"/>
  <c r="C38" i="4"/>
  <c r="C37" i="4" s="1"/>
  <c r="C36" i="4" s="1"/>
  <c r="C35" i="4" s="1"/>
  <c r="C34" i="4" s="1"/>
  <c r="C33" i="4" s="1"/>
  <c r="C32" i="4" s="1"/>
  <c r="G23" i="4"/>
  <c r="G13" i="4"/>
  <c r="F13" i="4"/>
  <c r="E13" i="4"/>
  <c r="E72" i="4" s="1"/>
  <c r="D72" i="4"/>
  <c r="F8" i="4"/>
  <c r="J73" i="4" l="1"/>
  <c r="L83" i="4"/>
  <c r="K83" i="4"/>
  <c r="C73" i="4"/>
  <c r="F72" i="4"/>
  <c r="B73" i="4"/>
  <c r="G73" i="4"/>
  <c r="H7" i="4"/>
  <c r="D73" i="4"/>
  <c r="I73" i="4"/>
  <c r="G7" i="4"/>
  <c r="E73" i="4"/>
  <c r="F73" i="4"/>
  <c r="H82" i="4"/>
  <c r="J82" i="4"/>
  <c r="J83" i="4" s="1"/>
  <c r="I82" i="4"/>
  <c r="I83" i="4" s="1"/>
  <c r="G82" i="4"/>
  <c r="E82" i="4"/>
  <c r="E83" i="4" s="1"/>
  <c r="H73" i="4"/>
  <c r="H72" i="4"/>
  <c r="G72" i="4"/>
  <c r="C72" i="4"/>
  <c r="C82" i="4"/>
  <c r="B82" i="4"/>
  <c r="B83" i="4" s="1"/>
  <c r="D82" i="4"/>
  <c r="D83" i="4" s="1"/>
  <c r="F82" i="4"/>
  <c r="F83" i="4" l="1"/>
  <c r="H83" i="4"/>
  <c r="G83" i="4"/>
  <c r="C83" i="4"/>
</calcChain>
</file>

<file path=xl/sharedStrings.xml><?xml version="1.0" encoding="utf-8"?>
<sst xmlns="http://schemas.openxmlformats.org/spreadsheetml/2006/main" count="103" uniqueCount="103">
  <si>
    <t xml:space="preserve">                (En RD$)</t>
  </si>
  <si>
    <t>DETALLE</t>
  </si>
  <si>
    <t>Enero</t>
  </si>
  <si>
    <t>Febrero</t>
  </si>
  <si>
    <t>Marzo</t>
  </si>
  <si>
    <t>Abril</t>
  </si>
  <si>
    <t>Mayo</t>
  </si>
  <si>
    <t>Junio</t>
  </si>
  <si>
    <t>Julio</t>
  </si>
  <si>
    <t>2-GASTOS</t>
  </si>
  <si>
    <t>2.1-REMUNERACIONES Y CONTRIBUCIONES</t>
  </si>
  <si>
    <t>2.1.1-REMUNERACIONES</t>
  </si>
  <si>
    <t>2.1.2-SOBRESUELDOS</t>
  </si>
  <si>
    <t>2.1.3-DIETAS Y GASTOS DE REPRESENTACIÓN</t>
  </si>
  <si>
    <t>2.1.5-CONTRIBUCIONES A LA SEGURIDAD SOCIAL</t>
  </si>
  <si>
    <t>2.2-CONTRATACIÓN DE SERVICIOS</t>
  </si>
  <si>
    <t>2.2.1-SERVICIOS BÁSICOS</t>
  </si>
  <si>
    <t>2.2.2-PUBLICIDAD, IMPRESIÓN Y ENCUADERNACIÓN</t>
  </si>
  <si>
    <t>2.2.3-VIÁTICOS</t>
  </si>
  <si>
    <t>2.2.4-TRANSPORTE Y ALMACENAJE</t>
  </si>
  <si>
    <t>2.2.5-ALQUILERES Y RENTAS</t>
  </si>
  <si>
    <t>2.2.6-SEGUROS</t>
  </si>
  <si>
    <t>2.2.7-SERVICIOS DE CONSERVACIÓN, REPARACIONES MENORES E INSTALACIONES TEMPORALES</t>
  </si>
  <si>
    <t>2.2.8-OTROS SERVICIOS NO INCLUIDOS EN CONCEPTOS ANTERIORES</t>
  </si>
  <si>
    <t>2.2.9-OTRAS CONTRATACIONES DE SERVICIOS</t>
  </si>
  <si>
    <t>2.3-MATERIALES Y SUMINISTROS</t>
  </si>
  <si>
    <t>2.3.1-ALIMENTOS Y PRODUCTOS AGROFORESTALES</t>
  </si>
  <si>
    <t>2.3.2-TEXTILES Y VESTUARIOS</t>
  </si>
  <si>
    <t>2.3.4-PRODUCTOS FARMACÉUTICOS</t>
  </si>
  <si>
    <t>2.3.6-PRODUCTOS DE MINERALES, METÁLICOS Y NO METÁLICOS</t>
  </si>
  <si>
    <t>2.3.7-COMBUSTIBLES, LUBRICANTES, PRODUCTOS QUÍMICOS Y CONEXOS</t>
  </si>
  <si>
    <t>2.3.9-PRODUCTOS Y ÚTILES VARIOS</t>
  </si>
  <si>
    <t>2.4-TRANSFERENCIAS CORRIENTES</t>
  </si>
  <si>
    <t>2.4.1-TRANSFERENCIAS CORRIENTES AL SECTOR PRIVADO</t>
  </si>
  <si>
    <t>2.4.2-TRANSFERENCIAS CORRIENTES AL  GOBIERNO  GENERAL NACIONAL</t>
  </si>
  <si>
    <t>2.4.3-TRANSFERENCIAS CORRIENTES A GOBIERNOS GENERALES LOCALES</t>
  </si>
  <si>
    <t>2.4.4-TRANSFERENCIAS CORRIENTES A EMPRESAS PÚBLICAS NO FINANCIERAS</t>
  </si>
  <si>
    <t>2.4.5-TRANSFERENCIAS CORRIENTES A INSTITUCIONES PÚBLICAS FINANCIERAS</t>
  </si>
  <si>
    <t>2.4.6-SUBVENCIONES</t>
  </si>
  <si>
    <t>2.4.7-TRANSFERENCIAS CORRIENTES AL SECTOR EXTERNO</t>
  </si>
  <si>
    <t>2.4.9-TRANSFERENCIAS CORRIENTES A OTRAS INSTITUCIONES PÚBLICAS</t>
  </si>
  <si>
    <t>2.5-TRANSFERENCIAS DE CAPITAL</t>
  </si>
  <si>
    <t>2.5.1 - TRANSFERENCIAS DE CAPITAL AL SECTOR PRIVADO</t>
  </si>
  <si>
    <t>2.5.2-TRANSFERENCIAS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</si>
  <si>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</si>
  <si>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</si>
  <si>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</si>
  <si>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</si>
  <si>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</si>
  <si>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2.6-BIENES MUEBLES, INMUEBLES E INTANGIBLES</t>
  </si>
  <si>
    <t>2.6.1-MOBILIARIO Y EQUIPO</t>
  </si>
  <si>
    <t>2.6.3-EQUIPO E INSTRUMENTAL, CIENTÍFICO Y LABORATORIO</t>
  </si>
  <si>
    <t>2.6.4-VEHÍCULOS Y EQUIPO DE TRANSPORTE, TRACCIÓN Y ELEVACIÓN</t>
  </si>
  <si>
    <t>2.6.5-MAQUINARIA, OTROS EQUIPOS Y HERRAMIENTAS</t>
  </si>
  <si>
    <t>2.6.6-EQUIPOS DE DEFENSA Y SEGURIDAD</t>
  </si>
  <si>
    <t>2.6.7-ACTIVOS BIÓLOGICOS CULTIVABLES</t>
  </si>
  <si>
    <t>2.6.8-BIENES INTANGIBLES</t>
  </si>
  <si>
    <t>2.6.9-EDIFICIOS, ESTRUCTURAS, TIERRAS, TERRENOS Y OBJETOS DE VALOR</t>
  </si>
  <si>
    <t>2.7-OBRAS</t>
  </si>
  <si>
    <t>2.7.1-OBRAS EN EDIFICACIONES</t>
  </si>
  <si>
    <t>2.7.2-INFRAESTRUCTURA</t>
  </si>
  <si>
    <t>2.7.3-CONSTRUCCIONES EN BIENES CONCESIONADOS</t>
  </si>
  <si>
    <t>2.7.4-GASTOS QUE SE ASIGNARÁN DURANTE EL EJERCICIO PARA INVERSIÓN (ART. 32 Y 33 LEY 423-06)</t>
  </si>
  <si>
    <t>2.8-ADQUISICION DE ACTIVOS FINANCIEROS CON FINES DE POLÍTICA</t>
  </si>
  <si>
    <t>2.8.1-CONCESIÓN DE PRESTAMOS</t>
  </si>
  <si>
    <t>2.8.2-ADQUISICIÓN DE TÍTULOS VALORES REPRESENTATIVOS DE DEUDA</t>
  </si>
  <si>
    <t>2.9-GASTOS FINANCIEROS</t>
  </si>
  <si>
    <t>2.9.1-INTERESES DE LA DEUDA PÚBLICA INTERNA</t>
  </si>
  <si>
    <t>2.9.2-NTERESES DE LA DEUDA PUBLICA EXTERNA</t>
  </si>
  <si>
    <t>2.9.3-INTERESES DE LA DEUDA COMERCIAL</t>
  </si>
  <si>
    <t>2.9.4-COMISIONES Y OTROS GASTOS BANCARIOS DE LA DEUDA PÚBLICA</t>
  </si>
  <si>
    <t>TOTAL GASTOS</t>
  </si>
  <si>
    <t xml:space="preserve">4-APLICACIONES FINANCIERAS </t>
  </si>
  <si>
    <t>4.1 -INCREMENTOS DE ACTIVOS FINANCIEROS</t>
  </si>
  <si>
    <t>4.1.1-INCREMENTO DE ACTIVOS FINANCIEROS CORRIENTES</t>
  </si>
  <si>
    <t>4.1.2-INCREMENTO DE ACTIVOS FINANCIEROS NO CORRIENTES</t>
  </si>
  <si>
    <t>4.2-DISMINUCION DE PASIVOS</t>
  </si>
  <si>
    <t>4.2.1-DISMINUCIÓN DE PASIVOS CORRIENTES</t>
  </si>
  <si>
    <t>4.2.2-DISMINUCIÓN DE PASIVOS NO CORRIENTES</t>
  </si>
  <si>
    <t>4.3-DISMINUCION DE FONDOS DE TERCEROS</t>
  </si>
  <si>
    <t>4.3.5-DISMINUCIÓN DE FONDOS DE TERCEROS</t>
  </si>
  <si>
    <t>TOTAL APLICACIONES FINANCIERAS</t>
  </si>
  <si>
    <t>TOTAL GASTOS Y APLICACIONES FINANCIERAS</t>
  </si>
  <si>
    <r>
      <rPr>
        <b/>
        <i/>
        <sz val="10"/>
        <rFont val="Arial"/>
        <family val="2"/>
      </rPr>
      <t>Fuente</t>
    </r>
    <r>
      <rPr>
        <b/>
        <sz val="10"/>
        <rFont val="Arial"/>
        <family val="2"/>
      </rPr>
      <t>:</t>
    </r>
    <r>
      <rPr>
        <sz val="10"/>
        <rFont val="Arial"/>
        <family val="2"/>
      </rPr>
      <t xml:space="preserve"> Sistema de Información de la Gestión Financiera (SIGEF).</t>
    </r>
  </si>
  <si>
    <t>Agosto</t>
  </si>
  <si>
    <t>Septiembre</t>
  </si>
  <si>
    <t>Octubre</t>
  </si>
  <si>
    <t>Noviembre</t>
  </si>
  <si>
    <t>Consejo de Coordinación Zona Especial Desarrollo Fronterizo (CCDF)</t>
  </si>
  <si>
    <t>Diciembre</t>
  </si>
  <si>
    <t>2.3.3-PAPEL, CARTÓN E IMPRESOS</t>
  </si>
  <si>
    <t>2.3.5-CUERO, CAUCHO Y PLÁSTICO</t>
  </si>
  <si>
    <t>2.6.2-MOBILIARIO Y EQUIPO DE AUDIO, AUDIOVISUAL, RECREATIVO Y EDUCACIONAL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</si>
  <si>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</si>
  <si>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</si>
  <si>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</si>
  <si>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</si>
  <si>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</si>
  <si>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</si>
  <si>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6.Fuente SIGEF</t>
  </si>
  <si>
    <r>
      <rPr>
        <b/>
        <sz val="12"/>
        <rFont val="Arial"/>
        <family val="2"/>
      </rPr>
      <t xml:space="preserve">Presupuesto aprobado: </t>
    </r>
    <r>
      <rPr>
        <sz val="12"/>
        <rFont val="Arial"/>
        <family val="2"/>
      </rPr>
      <t xml:space="preserve">
Se refiere al presupuesto aprobado en la Ley de Presupuesto General del Estado.
</t>
    </r>
    <r>
      <rPr>
        <b/>
        <sz val="12"/>
        <rFont val="Arial"/>
        <family val="2"/>
      </rPr>
      <t xml:space="preserve">
Presupuesto Modificado:
</t>
    </r>
    <r>
      <rPr>
        <sz val="12"/>
        <rFont val="Arial"/>
        <family val="2"/>
      </rPr>
      <t xml:space="preserve">Se refiere al presupuesto aprobado en caso de que el Congreso Nacional apruebe un
presupuesto complementario.
</t>
    </r>
    <r>
      <rPr>
        <b/>
        <sz val="12"/>
        <rFont val="Arial"/>
        <family val="2"/>
      </rPr>
      <t>Total Devengado:</t>
    </r>
    <r>
      <rPr>
        <sz val="12"/>
        <rFont val="Arial"/>
        <family val="2"/>
      </rPr>
      <t xml:space="preserve">
Son los recursos financieros que surgen con la obligación de pago por la recepción de
conformidad de obras, bienes y servicios oportunamente contratados o, en los casos de gastos sin contraprestación, por haberse cumplido los requisitos administrativos dispuestos por el reglamento de la presente ley. </t>
    </r>
  </si>
  <si>
    <t xml:space="preserve">   Presupuesto de Gastos y Aplicaciones Financieras para el mes Enero del año 2022</t>
  </si>
  <si>
    <t>Prespuesto Aprobado año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</si>
</sst>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7" x14ac:knownFonts="1">
    <font>
      <sz val="10"/>
      <name val="Arial"/>
      <family val="2"/>
    </font>
    <font>
      <sz val="10"/>
      <name val="Mangal"/>
      <family val="2"/>
    </font>
    <font>
      <b/>
      <sz val="20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b/>
      <sz val="13"/>
      <color indexed="8"/>
      <name val="Arial"/>
      <family val="2"/>
    </font>
    <font>
      <sz val="13"/>
      <color indexed="8"/>
      <name val="Arial"/>
      <family val="2"/>
    </font>
    <font>
      <sz val="13"/>
      <name val="Arial"/>
      <family val="2"/>
    </font>
    <font>
      <b/>
      <sz val="14"/>
      <name val="Calibri"/>
      <family val="2"/>
      <scheme val="minor"/>
    </font>
    <font>
      <sz val="12"/>
      <color indexed="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sz val="9"/>
      <color indexed="8"/>
      <name val="Arial"/>
      <family val="2"/>
    </font>
    <font>
      <sz val="11"/>
      <color indexed="8"/>
      <name val="Arial"/>
      <family val="2"/>
    </font>
    <font>
      <b/>
      <sz val="14"/>
      <color theme="1"/>
      <name val="Calibri"/>
      <family val="2"/>
      <scheme val="minor"/>
    </font>
    <font>
      <sz val="14"/>
      <color indexed="8"/>
      <name val="Arial"/>
      <family val="2"/>
    </font>
    <font>
      <b/>
      <sz val="11"/>
      <name val="Arial"/>
      <family val="2"/>
    </font>
    <font>
      <sz val="11"/>
      <color indexed="8"/>
      <name val="Calibri"/>
      <family val="2"/>
    </font>
    <font>
      <sz val="11"/>
      <name val="Calibri"/>
      <family val="2"/>
    </font>
    <font>
      <b/>
      <sz val="20"/>
      <color theme="8" tint="-0.499984740745262"/>
      <name val="Arial"/>
      <family val="2"/>
    </font>
    <font>
      <b/>
      <sz val="16"/>
      <name val="Arial"/>
      <family val="2"/>
      <charset val="1"/>
    </font>
    <font>
      <b/>
      <sz val="14"/>
      <name val="Arial"/>
      <family val="2"/>
    </font>
    <font>
      <b/>
      <sz val="14"/>
      <color indexed="8"/>
      <name val="Arial"/>
      <family val="2"/>
    </font>
    <font>
      <sz val="14"/>
      <color theme="1"/>
      <name val="Arial"/>
      <family val="2"/>
    </font>
    <font>
      <sz val="14"/>
      <name val="Arial"/>
      <family val="2"/>
    </font>
    <font>
      <sz val="12"/>
      <name val="Arial"/>
      <family val="2"/>
    </font>
    <font>
      <b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0" fontId="1" fillId="0" borderId="0" applyNumberFormat="0" applyFill="0" applyBorder="0" applyProtection="0">
      <alignment wrapText="1"/>
    </xf>
    <xf numFmtId="0" fontId="17" fillId="0" borderId="0"/>
  </cellStyleXfs>
  <cellXfs count="74">
    <xf numFmtId="0" fontId="0" fillId="0" borderId="0" xfId="0"/>
    <xf numFmtId="0" fontId="0" fillId="2" borderId="0" xfId="0" applyFill="1"/>
    <xf numFmtId="49" fontId="4" fillId="3" borderId="3" xfId="0" applyNumberFormat="1" applyFont="1" applyFill="1" applyBorder="1" applyAlignment="1">
      <alignment horizontal="center" vertical="center" wrapText="1"/>
    </xf>
    <xf numFmtId="43" fontId="5" fillId="0" borderId="5" xfId="0" applyNumberFormat="1" applyFont="1" applyBorder="1" applyAlignment="1">
      <alignment horizontal="right" vertical="center"/>
    </xf>
    <xf numFmtId="43" fontId="6" fillId="0" borderId="5" xfId="0" applyNumberFormat="1" applyFont="1" applyBorder="1" applyAlignment="1">
      <alignment horizontal="right"/>
    </xf>
    <xf numFmtId="43" fontId="6" fillId="0" borderId="5" xfId="0" applyNumberFormat="1" applyFont="1" applyBorder="1" applyAlignment="1">
      <alignment horizontal="right" vertical="center"/>
    </xf>
    <xf numFmtId="43" fontId="5" fillId="0" borderId="5" xfId="0" applyNumberFormat="1" applyFont="1" applyBorder="1" applyAlignment="1">
      <alignment horizontal="right"/>
    </xf>
    <xf numFmtId="4" fontId="0" fillId="0" borderId="0" xfId="0" applyNumberFormat="1"/>
    <xf numFmtId="43" fontId="0" fillId="0" borderId="0" xfId="0" applyNumberFormat="1"/>
    <xf numFmtId="43" fontId="6" fillId="0" borderId="6" xfId="0" applyNumberFormat="1" applyFont="1" applyBorder="1" applyAlignment="1">
      <alignment horizontal="right"/>
    </xf>
    <xf numFmtId="43" fontId="6" fillId="0" borderId="4" xfId="0" applyNumberFormat="1" applyFont="1" applyBorder="1" applyAlignment="1">
      <alignment horizontal="right"/>
    </xf>
    <xf numFmtId="43" fontId="5" fillId="4" borderId="5" xfId="0" applyNumberFormat="1" applyFont="1" applyFill="1" applyBorder="1" applyAlignment="1">
      <alignment horizontal="right" vertical="center"/>
    </xf>
    <xf numFmtId="43" fontId="7" fillId="0" borderId="5" xfId="0" applyNumberFormat="1" applyFont="1" applyBorder="1" applyAlignment="1">
      <alignment horizontal="right"/>
    </xf>
    <xf numFmtId="43" fontId="6" fillId="4" borderId="6" xfId="0" applyNumberFormat="1" applyFont="1" applyFill="1" applyBorder="1" applyAlignment="1">
      <alignment horizontal="right" vertical="center"/>
    </xf>
    <xf numFmtId="0" fontId="8" fillId="3" borderId="1" xfId="0" applyFont="1" applyFill="1" applyBorder="1" applyAlignment="1">
      <alignment horizontal="left" vertical="center"/>
    </xf>
    <xf numFmtId="43" fontId="4" fillId="3" borderId="7" xfId="1" applyFont="1" applyFill="1" applyBorder="1" applyAlignment="1">
      <alignment horizontal="right" vertical="center"/>
    </xf>
    <xf numFmtId="43" fontId="9" fillId="0" borderId="0" xfId="0" applyNumberFormat="1" applyFont="1" applyAlignment="1">
      <alignment horizontal="right"/>
    </xf>
    <xf numFmtId="0" fontId="3" fillId="2" borderId="0" xfId="0" applyFont="1" applyFill="1" applyAlignment="1">
      <alignment wrapText="1"/>
    </xf>
    <xf numFmtId="43" fontId="12" fillId="2" borderId="0" xfId="0" applyNumberFormat="1" applyFont="1" applyFill="1" applyAlignment="1">
      <alignment horizontal="right"/>
    </xf>
    <xf numFmtId="43" fontId="13" fillId="2" borderId="0" xfId="0" applyNumberFormat="1" applyFont="1" applyFill="1" applyAlignment="1">
      <alignment horizontal="right"/>
    </xf>
    <xf numFmtId="0" fontId="14" fillId="2" borderId="0" xfId="0" applyFont="1" applyFill="1" applyAlignment="1">
      <alignment vertical="center"/>
    </xf>
    <xf numFmtId="43" fontId="0" fillId="2" borderId="0" xfId="0" applyNumberFormat="1" applyFill="1"/>
    <xf numFmtId="0" fontId="3" fillId="2" borderId="0" xfId="0" applyFont="1" applyFill="1" applyAlignment="1">
      <alignment horizontal="left" vertical="center"/>
    </xf>
    <xf numFmtId="43" fontId="15" fillId="2" borderId="0" xfId="0" applyNumberFormat="1" applyFont="1" applyFill="1" applyAlignment="1">
      <alignment horizontal="right"/>
    </xf>
    <xf numFmtId="0" fontId="3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3" fillId="2" borderId="0" xfId="0" applyFont="1" applyFill="1" applyAlignment="1">
      <alignment horizontal="center"/>
    </xf>
    <xf numFmtId="0" fontId="17" fillId="0" borderId="0" xfId="3" applyAlignment="1">
      <alignment horizontal="center"/>
    </xf>
    <xf numFmtId="0" fontId="18" fillId="0" borderId="0" xfId="0" applyFont="1"/>
    <xf numFmtId="43" fontId="12" fillId="0" borderId="0" xfId="0" applyNumberFormat="1" applyFont="1" applyAlignment="1">
      <alignment horizontal="right"/>
    </xf>
    <xf numFmtId="0" fontId="0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2" borderId="0" xfId="0" applyFont="1" applyFill="1" applyAlignment="1"/>
    <xf numFmtId="49" fontId="21" fillId="3" borderId="1" xfId="0" applyNumberFormat="1" applyFont="1" applyFill="1" applyBorder="1" applyAlignment="1">
      <alignment horizontal="center" vertical="center" wrapText="1"/>
    </xf>
    <xf numFmtId="49" fontId="21" fillId="3" borderId="2" xfId="0" applyNumberFormat="1" applyFont="1" applyFill="1" applyBorder="1" applyAlignment="1">
      <alignment horizontal="center" vertical="center" wrapText="1"/>
    </xf>
    <xf numFmtId="49" fontId="21" fillId="3" borderId="3" xfId="0" applyNumberFormat="1" applyFont="1" applyFill="1" applyBorder="1" applyAlignment="1">
      <alignment horizontal="center" vertical="center" wrapText="1"/>
    </xf>
    <xf numFmtId="49" fontId="22" fillId="0" borderId="4" xfId="0" applyNumberFormat="1" applyFont="1" applyBorder="1" applyAlignment="1">
      <alignment horizontal="left" vertical="center" wrapText="1"/>
    </xf>
    <xf numFmtId="43" fontId="22" fillId="0" borderId="4" xfId="0" applyNumberFormat="1" applyFont="1" applyBorder="1" applyAlignment="1">
      <alignment horizontal="right" vertical="center"/>
    </xf>
    <xf numFmtId="49" fontId="22" fillId="0" borderId="5" xfId="0" applyNumberFormat="1" applyFont="1" applyBorder="1" applyAlignment="1">
      <alignment horizontal="left" vertical="center" wrapText="1" indent="1"/>
    </xf>
    <xf numFmtId="43" fontId="22" fillId="0" borderId="5" xfId="0" applyNumberFormat="1" applyFont="1" applyBorder="1" applyAlignment="1">
      <alignment horizontal="right" vertical="center"/>
    </xf>
    <xf numFmtId="49" fontId="15" fillId="0" borderId="5" xfId="0" applyNumberFormat="1" applyFont="1" applyBorder="1" applyAlignment="1">
      <alignment horizontal="left" vertical="center" wrapText="1" indent="2"/>
    </xf>
    <xf numFmtId="43" fontId="15" fillId="0" borderId="5" xfId="0" applyNumberFormat="1" applyFont="1" applyBorder="1" applyAlignment="1">
      <alignment horizontal="right"/>
    </xf>
    <xf numFmtId="43" fontId="15" fillId="0" borderId="5" xfId="0" applyNumberFormat="1" applyFont="1" applyBorder="1" applyAlignment="1">
      <alignment horizontal="right" vertical="center"/>
    </xf>
    <xf numFmtId="43" fontId="22" fillId="0" borderId="5" xfId="0" applyNumberFormat="1" applyFont="1" applyBorder="1" applyAlignment="1">
      <alignment horizontal="right"/>
    </xf>
    <xf numFmtId="43" fontId="23" fillId="0" borderId="5" xfId="0" applyNumberFormat="1" applyFont="1" applyBorder="1" applyAlignment="1">
      <alignment horizontal="right" vertical="center"/>
    </xf>
    <xf numFmtId="43" fontId="22" fillId="0" borderId="5" xfId="0" applyNumberFormat="1" applyFont="1" applyFill="1" applyBorder="1" applyAlignment="1">
      <alignment horizontal="right" vertical="center"/>
    </xf>
    <xf numFmtId="43" fontId="15" fillId="0" borderId="5" xfId="0" applyNumberFormat="1" applyFont="1" applyFill="1" applyBorder="1" applyAlignment="1">
      <alignment horizontal="right" vertical="center"/>
    </xf>
    <xf numFmtId="49" fontId="15" fillId="0" borderId="6" xfId="0" applyNumberFormat="1" applyFont="1" applyBorder="1" applyAlignment="1">
      <alignment horizontal="left" vertical="center" wrapText="1" indent="2"/>
    </xf>
    <xf numFmtId="43" fontId="15" fillId="0" borderId="6" xfId="0" applyNumberFormat="1" applyFont="1" applyBorder="1" applyAlignment="1">
      <alignment horizontal="right" vertical="center"/>
    </xf>
    <xf numFmtId="43" fontId="15" fillId="0" borderId="6" xfId="0" applyNumberFormat="1" applyFont="1" applyBorder="1" applyAlignment="1">
      <alignment horizontal="right"/>
    </xf>
    <xf numFmtId="49" fontId="15" fillId="0" borderId="4" xfId="0" applyNumberFormat="1" applyFont="1" applyBorder="1" applyAlignment="1">
      <alignment horizontal="left" vertical="center" wrapText="1" indent="2"/>
    </xf>
    <xf numFmtId="43" fontId="15" fillId="0" borderId="4" xfId="0" applyNumberFormat="1" applyFont="1" applyBorder="1" applyAlignment="1">
      <alignment horizontal="right" vertical="center"/>
    </xf>
    <xf numFmtId="43" fontId="15" fillId="0" borderId="4" xfId="0" applyNumberFormat="1" applyFont="1" applyBorder="1" applyAlignment="1">
      <alignment horizontal="right"/>
    </xf>
    <xf numFmtId="43" fontId="22" fillId="0" borderId="8" xfId="0" applyNumberFormat="1" applyFont="1" applyBorder="1" applyAlignment="1">
      <alignment horizontal="right"/>
    </xf>
    <xf numFmtId="43" fontId="15" fillId="0" borderId="8" xfId="0" applyNumberFormat="1" applyFont="1" applyBorder="1" applyAlignment="1">
      <alignment horizontal="right"/>
    </xf>
    <xf numFmtId="49" fontId="22" fillId="4" borderId="5" xfId="0" applyNumberFormat="1" applyFont="1" applyFill="1" applyBorder="1" applyAlignment="1">
      <alignment horizontal="left" vertical="center" wrapText="1"/>
    </xf>
    <xf numFmtId="43" fontId="22" fillId="4" borderId="5" xfId="0" applyNumberFormat="1" applyFont="1" applyFill="1" applyBorder="1" applyAlignment="1">
      <alignment horizontal="right" vertical="center"/>
    </xf>
    <xf numFmtId="43" fontId="22" fillId="4" borderId="8" xfId="0" applyNumberFormat="1" applyFont="1" applyFill="1" applyBorder="1" applyAlignment="1">
      <alignment horizontal="right" vertical="center"/>
    </xf>
    <xf numFmtId="49" fontId="22" fillId="0" borderId="5" xfId="0" applyNumberFormat="1" applyFont="1" applyBorder="1" applyAlignment="1">
      <alignment horizontal="left" vertical="center" wrapText="1"/>
    </xf>
    <xf numFmtId="43" fontId="24" fillId="0" borderId="5" xfId="0" applyNumberFormat="1" applyFont="1" applyBorder="1" applyAlignment="1">
      <alignment horizontal="right"/>
    </xf>
    <xf numFmtId="43" fontId="24" fillId="0" borderId="8" xfId="0" applyNumberFormat="1" applyFont="1" applyBorder="1" applyAlignment="1">
      <alignment horizontal="right"/>
    </xf>
    <xf numFmtId="43" fontId="15" fillId="0" borderId="8" xfId="0" applyNumberFormat="1" applyFont="1" applyBorder="1" applyAlignment="1">
      <alignment horizontal="right" vertical="center"/>
    </xf>
    <xf numFmtId="49" fontId="15" fillId="0" borderId="5" xfId="0" applyNumberFormat="1" applyFont="1" applyBorder="1" applyAlignment="1">
      <alignment horizontal="left" vertical="center" wrapText="1" indent="3"/>
    </xf>
    <xf numFmtId="49" fontId="22" fillId="4" borderId="6" xfId="0" applyNumberFormat="1" applyFont="1" applyFill="1" applyBorder="1" applyAlignment="1">
      <alignment horizontal="left" vertical="center" wrapText="1"/>
    </xf>
    <xf numFmtId="43" fontId="15" fillId="4" borderId="6" xfId="0" applyNumberFormat="1" applyFont="1" applyFill="1" applyBorder="1" applyAlignment="1">
      <alignment horizontal="right" vertical="center"/>
    </xf>
    <xf numFmtId="43" fontId="15" fillId="4" borderId="9" xfId="0" applyNumberFormat="1" applyFont="1" applyFill="1" applyBorder="1" applyAlignment="1">
      <alignment horizontal="right" vertical="center"/>
    </xf>
    <xf numFmtId="43" fontId="21" fillId="3" borderId="7" xfId="1" applyFont="1" applyFill="1" applyBorder="1" applyAlignment="1">
      <alignment horizontal="right" vertical="center"/>
    </xf>
    <xf numFmtId="43" fontId="21" fillId="3" borderId="3" xfId="1" applyFont="1" applyFill="1" applyBorder="1" applyAlignment="1">
      <alignment horizontal="right" vertical="center"/>
    </xf>
    <xf numFmtId="0" fontId="2" fillId="2" borderId="0" xfId="2" applyFont="1" applyFill="1" applyAlignment="1">
      <alignment horizontal="center" wrapText="1"/>
    </xf>
    <xf numFmtId="0" fontId="19" fillId="2" borderId="0" xfId="2" applyFont="1" applyFill="1" applyAlignment="1">
      <alignment horizontal="center"/>
    </xf>
    <xf numFmtId="0" fontId="20" fillId="2" borderId="0" xfId="2" applyFont="1" applyFill="1" applyAlignment="1">
      <alignment horizontal="center"/>
    </xf>
    <xf numFmtId="0" fontId="16" fillId="2" borderId="0" xfId="0" applyFont="1" applyFill="1" applyAlignment="1">
      <alignment horizontal="center" vertical="center"/>
    </xf>
    <xf numFmtId="0" fontId="0" fillId="2" borderId="0" xfId="0" applyFont="1" applyFill="1" applyAlignment="1">
      <alignment horizontal="left"/>
    </xf>
    <xf numFmtId="0" fontId="25" fillId="2" borderId="0" xfId="0" applyFont="1" applyFill="1" applyAlignment="1">
      <alignment horizontal="left" wrapText="1"/>
    </xf>
  </cellXfs>
  <cellStyles count="4">
    <cellStyle name="Excel Built-in Normal" xfId="3" xr:uid="{00000000-0005-0000-0000-000000000000}"/>
    <cellStyle name="Millares" xfId="1" builtinId="3"/>
    <cellStyle name="Normal" xfId="0" builtinId="0"/>
    <cellStyle name="Normal_D2006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101</xdr:row>
      <xdr:rowOff>0</xdr:rowOff>
    </xdr:from>
    <xdr:to>
      <xdr:col>1</xdr:col>
      <xdr:colOff>1228725</xdr:colOff>
      <xdr:row>102</xdr:row>
      <xdr:rowOff>47624</xdr:rowOff>
    </xdr:to>
    <xdr:sp macro="" textlink="">
      <xdr:nvSpPr>
        <xdr:cNvPr id="2" name="Picture 1" descr="Description: Logo MICM final 2">
          <a:extLst>
            <a:ext uri="{FF2B5EF4-FFF2-40B4-BE49-F238E27FC236}">
              <a16:creationId xmlns:a16="http://schemas.microsoft.com/office/drawing/2014/main" id="{BF7E6B6F-7908-4401-89D2-72AA48BF6F7F}"/>
            </a:ext>
          </a:extLst>
        </xdr:cNvPr>
        <xdr:cNvSpPr>
          <a:spLocks noChangeAspect="1" noChangeArrowheads="1"/>
        </xdr:cNvSpPr>
      </xdr:nvSpPr>
      <xdr:spPr bwMode="auto">
        <a:xfrm>
          <a:off x="4941794" y="33281471"/>
          <a:ext cx="1228725" cy="3277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101</xdr:row>
      <xdr:rowOff>0</xdr:rowOff>
    </xdr:from>
    <xdr:to>
      <xdr:col>1</xdr:col>
      <xdr:colOff>1228725</xdr:colOff>
      <xdr:row>102</xdr:row>
      <xdr:rowOff>47624</xdr:rowOff>
    </xdr:to>
    <xdr:sp macro="" textlink="">
      <xdr:nvSpPr>
        <xdr:cNvPr id="3" name="Picture 1" descr="Description: Logo MICM final 2">
          <a:extLst>
            <a:ext uri="{FF2B5EF4-FFF2-40B4-BE49-F238E27FC236}">
              <a16:creationId xmlns:a16="http://schemas.microsoft.com/office/drawing/2014/main" id="{642F9A09-AE6A-4CD4-9E4B-84D68EBCD7CA}"/>
            </a:ext>
          </a:extLst>
        </xdr:cNvPr>
        <xdr:cNvSpPr>
          <a:spLocks noChangeAspect="1" noChangeArrowheads="1"/>
        </xdr:cNvSpPr>
      </xdr:nvSpPr>
      <xdr:spPr bwMode="auto">
        <a:xfrm>
          <a:off x="4941794" y="33281471"/>
          <a:ext cx="1228725" cy="3277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790575</xdr:colOff>
      <xdr:row>100</xdr:row>
      <xdr:rowOff>171450</xdr:rowOff>
    </xdr:from>
    <xdr:to>
      <xdr:col>0</xdr:col>
      <xdr:colOff>2028825</xdr:colOff>
      <xdr:row>101</xdr:row>
      <xdr:rowOff>219075</xdr:rowOff>
    </xdr:to>
    <xdr:sp macro="" textlink="">
      <xdr:nvSpPr>
        <xdr:cNvPr id="4" name="Picture 1" descr="Description: Logo MICM final 2">
          <a:extLst>
            <a:ext uri="{FF2B5EF4-FFF2-40B4-BE49-F238E27FC236}">
              <a16:creationId xmlns:a16="http://schemas.microsoft.com/office/drawing/2014/main" id="{27543B28-1EB6-4C8B-A4B8-10DFADFB702B}"/>
            </a:ext>
          </a:extLst>
        </xdr:cNvPr>
        <xdr:cNvSpPr>
          <a:spLocks noChangeAspect="1" noChangeArrowheads="1"/>
        </xdr:cNvSpPr>
      </xdr:nvSpPr>
      <xdr:spPr bwMode="auto">
        <a:xfrm>
          <a:off x="790575" y="33172774"/>
          <a:ext cx="1238250" cy="3277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3699188</xdr:colOff>
      <xdr:row>0</xdr:row>
      <xdr:rowOff>0</xdr:rowOff>
    </xdr:from>
    <xdr:to>
      <xdr:col>1</xdr:col>
      <xdr:colOff>526340</xdr:colOff>
      <xdr:row>1</xdr:row>
      <xdr:rowOff>493824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DE643A3B-77C5-4962-9251-FB6051C1AC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99188" y="0"/>
          <a:ext cx="1770627" cy="1179624"/>
        </a:xfrm>
        <a:prstGeom prst="rect">
          <a:avLst/>
        </a:prstGeom>
      </xdr:spPr>
    </xdr:pic>
    <xdr:clientData/>
  </xdr:twoCellAnchor>
  <xdr:twoCellAnchor editAs="oneCell">
    <xdr:from>
      <xdr:col>0</xdr:col>
      <xdr:colOff>336736</xdr:colOff>
      <xdr:row>102</xdr:row>
      <xdr:rowOff>66674</xdr:rowOff>
    </xdr:from>
    <xdr:to>
      <xdr:col>2</xdr:col>
      <xdr:colOff>1287464</xdr:colOff>
      <xdr:row>113</xdr:row>
      <xdr:rowOff>213960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42331235-99A0-4502-B78D-15B10AC80A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36736" y="33518474"/>
          <a:ext cx="7875403" cy="318576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D8D6FE-A473-49D4-BA36-5B2A020A7A6A}">
  <sheetPr>
    <pageSetUpPr fitToPage="1"/>
  </sheetPr>
  <dimension ref="A1:R398"/>
  <sheetViews>
    <sheetView showGridLines="0" tabSelected="1" view="pageBreakPreview" zoomScale="85" zoomScaleNormal="100" zoomScaleSheetLayoutView="85" workbookViewId="0">
      <pane xSplit="1" topLeftCell="B1" activePane="topRight" state="frozen"/>
      <selection activeCell="A4" sqref="A4"/>
      <selection pane="topRight" activeCell="A78" sqref="A78"/>
    </sheetView>
  </sheetViews>
  <sheetFormatPr baseColWidth="10" defaultColWidth="9.140625" defaultRowHeight="12.75" x14ac:dyDescent="0.2"/>
  <cols>
    <col min="1" max="1" width="74.140625" customWidth="1"/>
    <col min="2" max="2" width="29.7109375" customWidth="1"/>
    <col min="3" max="3" width="31.85546875" customWidth="1"/>
    <col min="4" max="4" width="23.7109375" hidden="1" customWidth="1"/>
    <col min="5" max="5" width="24.42578125" hidden="1" customWidth="1"/>
    <col min="6" max="6" width="19.42578125" hidden="1" customWidth="1"/>
    <col min="7" max="7" width="23" hidden="1" customWidth="1"/>
    <col min="8" max="8" width="23.7109375" hidden="1" customWidth="1"/>
    <col min="9" max="13" width="29.7109375" hidden="1" customWidth="1"/>
    <col min="14" max="14" width="12.42578125" hidden="1" customWidth="1"/>
    <col min="15" max="15" width="25.140625" customWidth="1"/>
    <col min="17" max="17" width="17" customWidth="1"/>
    <col min="18" max="18" width="22.85546875" customWidth="1"/>
  </cols>
  <sheetData>
    <row r="1" spans="1:15" ht="54" customHeight="1" x14ac:dyDescent="0.4">
      <c r="A1" s="68"/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</row>
    <row r="2" spans="1:15" ht="62.25" customHeight="1" x14ac:dyDescent="0.4">
      <c r="A2" s="69" t="s">
        <v>88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</row>
    <row r="3" spans="1:15" ht="27" customHeight="1" x14ac:dyDescent="0.3">
      <c r="A3" s="70" t="s">
        <v>101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</row>
    <row r="4" spans="1:15" ht="25.5" customHeight="1" x14ac:dyDescent="0.2">
      <c r="A4" s="71" t="s">
        <v>0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</row>
    <row r="5" spans="1:15" ht="24.75" customHeight="1" thickBot="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</row>
    <row r="6" spans="1:15" ht="36.75" thickBot="1" x14ac:dyDescent="0.25">
      <c r="A6" s="33" t="s">
        <v>1</v>
      </c>
      <c r="B6" s="34" t="s">
        <v>102</v>
      </c>
      <c r="C6" s="34" t="s">
        <v>2</v>
      </c>
      <c r="D6" s="34" t="s">
        <v>3</v>
      </c>
      <c r="E6" s="34" t="s">
        <v>4</v>
      </c>
      <c r="F6" s="35" t="s">
        <v>5</v>
      </c>
      <c r="G6" s="35" t="s">
        <v>6</v>
      </c>
      <c r="H6" s="35" t="s">
        <v>7</v>
      </c>
      <c r="I6" s="2" t="s">
        <v>8</v>
      </c>
      <c r="J6" s="2" t="s">
        <v>84</v>
      </c>
      <c r="K6" s="2" t="s">
        <v>85</v>
      </c>
      <c r="L6" s="2" t="s">
        <v>86</v>
      </c>
      <c r="M6" s="2" t="s">
        <v>87</v>
      </c>
      <c r="N6" s="2" t="s">
        <v>89</v>
      </c>
    </row>
    <row r="7" spans="1:15" ht="18" x14ac:dyDescent="0.2">
      <c r="A7" s="36" t="s">
        <v>9</v>
      </c>
      <c r="B7" s="37">
        <v>78393676</v>
      </c>
      <c r="C7" s="37">
        <v>4599056.16</v>
      </c>
      <c r="D7" s="37">
        <v>4279876.08</v>
      </c>
      <c r="E7" s="37">
        <v>6941725.2000000002</v>
      </c>
      <c r="F7" s="37">
        <v>4820992.76</v>
      </c>
      <c r="G7" s="37">
        <f>SUM(G23+G13+G8)</f>
        <v>4848842.7300000004</v>
      </c>
      <c r="H7" s="37">
        <f>SUM(H23+H13+H8+H49:O49)</f>
        <v>4462329.5999999996</v>
      </c>
      <c r="I7" s="3"/>
      <c r="J7" s="3"/>
      <c r="K7" s="3"/>
      <c r="L7" s="3"/>
      <c r="M7" s="3"/>
      <c r="N7" s="3"/>
    </row>
    <row r="8" spans="1:15" ht="18" x14ac:dyDescent="0.2">
      <c r="A8" s="38" t="s">
        <v>10</v>
      </c>
      <c r="B8" s="39">
        <v>62710000</v>
      </c>
      <c r="C8" s="39">
        <v>4547134.08</v>
      </c>
      <c r="D8" s="39">
        <v>3838535.18</v>
      </c>
      <c r="E8" s="39">
        <v>4918458.9000000004</v>
      </c>
      <c r="F8" s="39">
        <f>SUM(F9:F12)</f>
        <v>4116328.9</v>
      </c>
      <c r="G8" s="39">
        <f>SUM(G9:G12)</f>
        <v>3837250</v>
      </c>
      <c r="H8" s="39">
        <f>SUM(H9:H12)</f>
        <v>3697250</v>
      </c>
      <c r="I8" s="3"/>
      <c r="J8" s="3"/>
      <c r="K8" s="3"/>
      <c r="L8" s="3"/>
      <c r="M8" s="3"/>
      <c r="N8" s="3"/>
    </row>
    <row r="9" spans="1:15" ht="23.25" customHeight="1" x14ac:dyDescent="0.25">
      <c r="A9" s="40" t="s">
        <v>11</v>
      </c>
      <c r="B9" s="41">
        <v>52960000</v>
      </c>
      <c r="C9" s="41">
        <v>3763351</v>
      </c>
      <c r="D9" s="41">
        <v>3067916.67</v>
      </c>
      <c r="E9" s="41">
        <v>4128063.56</v>
      </c>
      <c r="F9" s="41">
        <v>3890328.9</v>
      </c>
      <c r="G9" s="41">
        <v>3597250</v>
      </c>
      <c r="H9" s="41">
        <v>3477250</v>
      </c>
      <c r="I9" s="4"/>
      <c r="J9" s="4"/>
      <c r="K9" s="4"/>
      <c r="L9" s="4"/>
      <c r="M9" s="4"/>
      <c r="N9" s="4"/>
    </row>
    <row r="10" spans="1:15" ht="18" x14ac:dyDescent="0.25">
      <c r="A10" s="40" t="s">
        <v>12</v>
      </c>
      <c r="B10" s="41">
        <v>3450000</v>
      </c>
      <c r="C10" s="41">
        <v>220000</v>
      </c>
      <c r="D10" s="41">
        <v>315000</v>
      </c>
      <c r="E10" s="41">
        <v>215000</v>
      </c>
      <c r="F10" s="41">
        <v>226000</v>
      </c>
      <c r="G10" s="41">
        <v>240000</v>
      </c>
      <c r="H10" s="41">
        <v>220000</v>
      </c>
      <c r="I10" s="4"/>
      <c r="J10" s="4"/>
      <c r="K10" s="4"/>
      <c r="L10" s="4"/>
      <c r="M10" s="4"/>
      <c r="N10" s="4"/>
    </row>
    <row r="11" spans="1:15" ht="18" x14ac:dyDescent="0.25">
      <c r="A11" s="40" t="s">
        <v>13</v>
      </c>
      <c r="B11" s="42">
        <v>500000</v>
      </c>
      <c r="C11" s="41">
        <v>0</v>
      </c>
      <c r="D11" s="41">
        <v>0</v>
      </c>
      <c r="E11" s="41">
        <v>0</v>
      </c>
      <c r="F11" s="41">
        <v>0</v>
      </c>
      <c r="G11" s="41"/>
      <c r="H11" s="41">
        <v>0</v>
      </c>
      <c r="I11" s="4"/>
      <c r="J11" s="4"/>
      <c r="K11" s="4"/>
      <c r="L11" s="4"/>
      <c r="M11" s="4"/>
      <c r="N11" s="4"/>
    </row>
    <row r="12" spans="1:15" ht="18" x14ac:dyDescent="0.25">
      <c r="A12" s="40" t="s">
        <v>14</v>
      </c>
      <c r="B12" s="42">
        <v>5800000</v>
      </c>
      <c r="C12" s="41">
        <v>563783.07999999996</v>
      </c>
      <c r="D12" s="41">
        <v>0</v>
      </c>
      <c r="E12" s="41">
        <v>0</v>
      </c>
      <c r="F12" s="41">
        <v>0</v>
      </c>
      <c r="G12" s="41"/>
      <c r="H12" s="41">
        <v>0</v>
      </c>
      <c r="I12" s="4"/>
      <c r="J12" s="4"/>
      <c r="K12" s="4"/>
      <c r="L12" s="4"/>
      <c r="M12" s="4"/>
      <c r="N12" s="4"/>
    </row>
    <row r="13" spans="1:15" ht="18" x14ac:dyDescent="0.25">
      <c r="A13" s="38" t="s">
        <v>15</v>
      </c>
      <c r="B13" s="39">
        <v>5809442</v>
      </c>
      <c r="C13" s="39">
        <v>51922.080000000002</v>
      </c>
      <c r="D13" s="39">
        <v>51922.080000000002</v>
      </c>
      <c r="E13" s="39">
        <f t="shared" ref="E13:H13" si="0">SUM(E14:E22)</f>
        <v>203792.51</v>
      </c>
      <c r="F13" s="43">
        <f t="shared" si="0"/>
        <v>153515.57999999999</v>
      </c>
      <c r="G13" s="43">
        <f t="shared" si="0"/>
        <v>394246.73</v>
      </c>
      <c r="H13" s="43">
        <f t="shared" si="0"/>
        <v>547730.86</v>
      </c>
      <c r="I13" s="6"/>
      <c r="J13" s="6"/>
      <c r="K13" s="6"/>
      <c r="L13" s="6"/>
      <c r="M13" s="6"/>
      <c r="N13" s="6"/>
      <c r="O13" s="7"/>
    </row>
    <row r="14" spans="1:15" ht="18" x14ac:dyDescent="0.25">
      <c r="A14" s="40" t="s">
        <v>16</v>
      </c>
      <c r="B14" s="41">
        <v>1839000</v>
      </c>
      <c r="C14" s="41">
        <v>51922.080000000002</v>
      </c>
      <c r="D14" s="41">
        <v>51922.080000000002</v>
      </c>
      <c r="E14" s="41">
        <v>145142.51</v>
      </c>
      <c r="F14" s="41">
        <v>146015.57999999999</v>
      </c>
      <c r="G14" s="41">
        <v>112548.43</v>
      </c>
      <c r="H14" s="41">
        <v>147846.20000000001</v>
      </c>
      <c r="I14" s="4"/>
      <c r="J14" s="4"/>
      <c r="K14" s="4"/>
      <c r="L14" s="4"/>
      <c r="M14" s="4"/>
      <c r="N14" s="4"/>
    </row>
    <row r="15" spans="1:15" ht="36" x14ac:dyDescent="0.25">
      <c r="A15" s="40" t="s">
        <v>17</v>
      </c>
      <c r="B15" s="41">
        <v>680442</v>
      </c>
      <c r="C15" s="41">
        <v>0</v>
      </c>
      <c r="D15" s="41">
        <v>0</v>
      </c>
      <c r="E15" s="41">
        <v>0</v>
      </c>
      <c r="F15" s="41">
        <v>7500</v>
      </c>
      <c r="G15" s="41">
        <v>152998.79999999999</v>
      </c>
      <c r="H15" s="41">
        <v>132167</v>
      </c>
      <c r="I15" s="4"/>
      <c r="J15" s="4"/>
      <c r="K15" s="4"/>
      <c r="L15" s="4"/>
      <c r="M15" s="4"/>
      <c r="N15" s="4"/>
    </row>
    <row r="16" spans="1:15" ht="18" x14ac:dyDescent="0.25">
      <c r="A16" s="40" t="s">
        <v>18</v>
      </c>
      <c r="B16" s="41">
        <v>600000</v>
      </c>
      <c r="C16" s="41">
        <v>0</v>
      </c>
      <c r="D16" s="41">
        <v>0</v>
      </c>
      <c r="E16" s="41">
        <v>58650</v>
      </c>
      <c r="F16" s="41">
        <v>0</v>
      </c>
      <c r="G16" s="41"/>
      <c r="H16" s="41">
        <v>0</v>
      </c>
      <c r="I16" s="4"/>
      <c r="J16" s="4"/>
      <c r="K16" s="4"/>
      <c r="L16" s="4"/>
      <c r="M16" s="4"/>
      <c r="N16" s="4"/>
    </row>
    <row r="17" spans="1:18" ht="18" x14ac:dyDescent="0.25">
      <c r="A17" s="40" t="s">
        <v>19</v>
      </c>
      <c r="B17" s="44">
        <v>130000</v>
      </c>
      <c r="C17" s="41">
        <v>0</v>
      </c>
      <c r="D17" s="41">
        <v>0</v>
      </c>
      <c r="E17" s="41">
        <v>0</v>
      </c>
      <c r="F17" s="41">
        <v>0</v>
      </c>
      <c r="G17" s="41"/>
      <c r="H17" s="41">
        <v>0</v>
      </c>
      <c r="I17" s="4"/>
      <c r="J17" s="4"/>
      <c r="K17" s="4"/>
      <c r="L17" s="4"/>
      <c r="M17" s="4"/>
      <c r="N17" s="4"/>
    </row>
    <row r="18" spans="1:18" ht="18" x14ac:dyDescent="0.25">
      <c r="A18" s="40" t="s">
        <v>20</v>
      </c>
      <c r="B18" s="42">
        <v>10000</v>
      </c>
      <c r="C18" s="41">
        <v>0</v>
      </c>
      <c r="D18" s="41">
        <v>0</v>
      </c>
      <c r="E18" s="41">
        <v>0</v>
      </c>
      <c r="F18" s="41">
        <v>0</v>
      </c>
      <c r="G18" s="41">
        <v>11564</v>
      </c>
      <c r="H18" s="41">
        <v>44604</v>
      </c>
      <c r="I18" s="4"/>
      <c r="J18" s="4"/>
      <c r="K18" s="4"/>
      <c r="L18" s="4"/>
      <c r="M18" s="4"/>
      <c r="N18" s="4"/>
    </row>
    <row r="19" spans="1:18" ht="18" x14ac:dyDescent="0.25">
      <c r="A19" s="40" t="s">
        <v>21</v>
      </c>
      <c r="B19" s="44">
        <v>300000</v>
      </c>
      <c r="C19" s="41">
        <v>0</v>
      </c>
      <c r="D19" s="41">
        <v>0</v>
      </c>
      <c r="E19" s="41">
        <v>0</v>
      </c>
      <c r="F19" s="41">
        <v>0</v>
      </c>
      <c r="G19" s="41"/>
      <c r="H19" s="41">
        <v>0</v>
      </c>
      <c r="I19" s="4"/>
      <c r="J19" s="4"/>
      <c r="K19" s="4"/>
      <c r="L19" s="4"/>
      <c r="M19" s="4"/>
      <c r="N19" s="4"/>
    </row>
    <row r="20" spans="1:18" ht="54" x14ac:dyDescent="0.25">
      <c r="A20" s="40" t="s">
        <v>22</v>
      </c>
      <c r="B20" s="41">
        <v>480000</v>
      </c>
      <c r="C20" s="41">
        <v>0</v>
      </c>
      <c r="D20" s="41">
        <v>0</v>
      </c>
      <c r="E20" s="41">
        <v>0</v>
      </c>
      <c r="F20" s="41">
        <v>0</v>
      </c>
      <c r="G20" s="41">
        <v>0</v>
      </c>
      <c r="H20" s="41">
        <v>12168.16</v>
      </c>
      <c r="I20" s="4"/>
      <c r="J20" s="4"/>
      <c r="K20" s="4"/>
      <c r="L20" s="4"/>
      <c r="M20" s="4"/>
      <c r="N20" s="4"/>
    </row>
    <row r="21" spans="1:18" ht="36" x14ac:dyDescent="0.25">
      <c r="A21" s="40" t="s">
        <v>23</v>
      </c>
      <c r="B21" s="41">
        <v>1420000</v>
      </c>
      <c r="C21" s="41">
        <v>0</v>
      </c>
      <c r="D21" s="41">
        <v>0</v>
      </c>
      <c r="E21" s="41">
        <v>0</v>
      </c>
      <c r="F21" s="41">
        <v>0</v>
      </c>
      <c r="G21" s="41">
        <v>0</v>
      </c>
      <c r="H21" s="41">
        <v>210945.5</v>
      </c>
      <c r="I21" s="4"/>
      <c r="J21" s="4"/>
      <c r="K21" s="4"/>
      <c r="L21" s="4"/>
      <c r="M21" s="4"/>
      <c r="N21" s="4"/>
    </row>
    <row r="22" spans="1:18" ht="18" x14ac:dyDescent="0.25">
      <c r="A22" s="40" t="s">
        <v>24</v>
      </c>
      <c r="B22" s="42">
        <v>350000</v>
      </c>
      <c r="C22" s="41">
        <v>0</v>
      </c>
      <c r="D22" s="41">
        <v>0</v>
      </c>
      <c r="E22" s="41"/>
      <c r="F22" s="41">
        <v>0</v>
      </c>
      <c r="G22" s="41">
        <v>117135.5</v>
      </c>
      <c r="H22" s="41">
        <v>0</v>
      </c>
      <c r="I22" s="4"/>
      <c r="J22" s="4"/>
      <c r="K22" s="4"/>
      <c r="L22" s="4"/>
      <c r="M22" s="4"/>
      <c r="N22" s="4"/>
    </row>
    <row r="23" spans="1:18" ht="18" x14ac:dyDescent="0.25">
      <c r="A23" s="38" t="s">
        <v>25</v>
      </c>
      <c r="B23" s="39">
        <v>6730000</v>
      </c>
      <c r="C23" s="43">
        <v>0</v>
      </c>
      <c r="D23" s="43">
        <v>300000</v>
      </c>
      <c r="E23" s="43">
        <v>896359.79</v>
      </c>
      <c r="F23" s="43">
        <v>57166.28</v>
      </c>
      <c r="G23" s="43">
        <f>SUM(G24:G31)</f>
        <v>617346</v>
      </c>
      <c r="H23" s="43">
        <f>SUM(H24:N31)</f>
        <v>50414.14</v>
      </c>
      <c r="I23" s="6"/>
      <c r="J23" s="6"/>
      <c r="K23" s="6"/>
      <c r="L23" s="6"/>
      <c r="M23" s="6"/>
      <c r="N23" s="6"/>
      <c r="O23" s="7"/>
    </row>
    <row r="24" spans="1:18" ht="36" x14ac:dyDescent="0.25">
      <c r="A24" s="40" t="s">
        <v>26</v>
      </c>
      <c r="B24" s="41">
        <v>200000</v>
      </c>
      <c r="C24" s="41">
        <v>0</v>
      </c>
      <c r="D24" s="41">
        <v>0</v>
      </c>
      <c r="E24" s="41">
        <v>40887.56</v>
      </c>
      <c r="F24" s="41">
        <v>0</v>
      </c>
      <c r="G24" s="41"/>
      <c r="H24" s="41">
        <v>0</v>
      </c>
      <c r="I24" s="4"/>
      <c r="J24" s="4"/>
      <c r="K24" s="4"/>
      <c r="L24" s="4"/>
      <c r="M24" s="4"/>
      <c r="N24" s="4"/>
    </row>
    <row r="25" spans="1:18" ht="18" x14ac:dyDescent="0.25">
      <c r="A25" s="40" t="s">
        <v>27</v>
      </c>
      <c r="B25" s="41">
        <v>350000</v>
      </c>
      <c r="C25" s="41">
        <v>0</v>
      </c>
      <c r="D25" s="41">
        <v>0</v>
      </c>
      <c r="E25" s="41">
        <v>0</v>
      </c>
      <c r="F25" s="41">
        <v>0</v>
      </c>
      <c r="G25" s="41">
        <v>17346</v>
      </c>
      <c r="H25" s="41">
        <v>0</v>
      </c>
      <c r="I25" s="4"/>
      <c r="J25" s="4"/>
      <c r="K25" s="4"/>
      <c r="L25" s="4"/>
      <c r="M25" s="4"/>
      <c r="N25" s="4"/>
    </row>
    <row r="26" spans="1:18" ht="18" x14ac:dyDescent="0.25">
      <c r="A26" s="40" t="s">
        <v>90</v>
      </c>
      <c r="B26" s="41">
        <v>250000</v>
      </c>
      <c r="C26" s="41">
        <v>0</v>
      </c>
      <c r="D26" s="41">
        <v>0</v>
      </c>
      <c r="E26" s="41">
        <v>20687.21</v>
      </c>
      <c r="F26" s="41">
        <v>0</v>
      </c>
      <c r="G26" s="41"/>
      <c r="H26" s="41">
        <v>48962.74</v>
      </c>
      <c r="I26" s="4"/>
      <c r="J26" s="4"/>
      <c r="K26" s="4"/>
      <c r="L26" s="4"/>
      <c r="M26" s="4"/>
      <c r="N26" s="4"/>
    </row>
    <row r="27" spans="1:18" ht="18" x14ac:dyDescent="0.25">
      <c r="A27" s="40" t="s">
        <v>28</v>
      </c>
      <c r="B27" s="42">
        <v>60000</v>
      </c>
      <c r="C27" s="41">
        <v>0</v>
      </c>
      <c r="D27" s="41">
        <v>0</v>
      </c>
      <c r="E27" s="41">
        <v>0</v>
      </c>
      <c r="F27" s="41">
        <v>0</v>
      </c>
      <c r="G27" s="41"/>
      <c r="H27" s="41">
        <v>0</v>
      </c>
      <c r="I27" s="4"/>
      <c r="J27" s="4"/>
      <c r="K27" s="4"/>
      <c r="L27" s="4"/>
      <c r="M27" s="4"/>
      <c r="N27" s="4"/>
    </row>
    <row r="28" spans="1:18" ht="18" x14ac:dyDescent="0.25">
      <c r="A28" s="40" t="s">
        <v>91</v>
      </c>
      <c r="B28" s="42">
        <v>250000</v>
      </c>
      <c r="C28" s="41">
        <v>0</v>
      </c>
      <c r="D28" s="41">
        <v>0</v>
      </c>
      <c r="E28" s="41">
        <v>0</v>
      </c>
      <c r="F28" s="41">
        <v>43950.28</v>
      </c>
      <c r="G28" s="41"/>
      <c r="H28" s="41">
        <v>1451.4</v>
      </c>
      <c r="I28" s="4"/>
      <c r="J28" s="4"/>
      <c r="K28" s="4"/>
      <c r="L28" s="4"/>
      <c r="M28" s="4"/>
      <c r="N28" s="4"/>
    </row>
    <row r="29" spans="1:18" ht="36" x14ac:dyDescent="0.25">
      <c r="A29" s="40" t="s">
        <v>29</v>
      </c>
      <c r="B29" s="41">
        <v>150000</v>
      </c>
      <c r="C29" s="41">
        <v>0</v>
      </c>
      <c r="D29" s="41">
        <v>0</v>
      </c>
      <c r="E29" s="41">
        <v>0</v>
      </c>
      <c r="F29" s="41">
        <v>0</v>
      </c>
      <c r="G29" s="41"/>
      <c r="H29" s="41">
        <v>0</v>
      </c>
      <c r="I29" s="4"/>
      <c r="J29" s="4"/>
      <c r="K29" s="4"/>
      <c r="L29" s="4"/>
      <c r="M29" s="4"/>
      <c r="N29" s="4"/>
    </row>
    <row r="30" spans="1:18" ht="36" x14ac:dyDescent="0.25">
      <c r="A30" s="40" t="s">
        <v>30</v>
      </c>
      <c r="B30" s="41">
        <v>3670000</v>
      </c>
      <c r="C30" s="41">
        <v>0</v>
      </c>
      <c r="D30" s="41">
        <v>300000</v>
      </c>
      <c r="E30" s="41">
        <v>600000</v>
      </c>
      <c r="F30" s="41">
        <v>0</v>
      </c>
      <c r="G30" s="41">
        <v>600000</v>
      </c>
      <c r="H30" s="41">
        <v>0</v>
      </c>
      <c r="I30" s="4"/>
      <c r="J30" s="4"/>
      <c r="K30" s="4"/>
      <c r="L30" s="4"/>
      <c r="M30" s="4"/>
      <c r="N30" s="4"/>
    </row>
    <row r="31" spans="1:18" ht="18.75" customHeight="1" x14ac:dyDescent="0.25">
      <c r="A31" s="40" t="s">
        <v>31</v>
      </c>
      <c r="B31" s="42">
        <v>1800000</v>
      </c>
      <c r="C31" s="41"/>
      <c r="D31" s="41"/>
      <c r="E31" s="41">
        <v>0</v>
      </c>
      <c r="F31" s="41">
        <v>0</v>
      </c>
      <c r="G31" s="41"/>
      <c r="H31" s="41">
        <v>0</v>
      </c>
      <c r="I31" s="4"/>
      <c r="J31" s="4"/>
      <c r="K31" s="4"/>
      <c r="L31" s="4"/>
      <c r="M31" s="4"/>
      <c r="N31" s="4"/>
    </row>
    <row r="32" spans="1:18" ht="27" customHeight="1" x14ac:dyDescent="0.25">
      <c r="A32" s="38" t="s">
        <v>32</v>
      </c>
      <c r="B32" s="45">
        <f>+B33</f>
        <v>724234</v>
      </c>
      <c r="C32" s="41">
        <f t="shared" ref="C32:C38" si="1">-C33</f>
        <v>0</v>
      </c>
      <c r="D32" s="41"/>
      <c r="E32" s="43">
        <v>0</v>
      </c>
      <c r="F32" s="43">
        <v>0</v>
      </c>
      <c r="G32" s="43">
        <v>0</v>
      </c>
      <c r="H32" s="43">
        <v>0</v>
      </c>
      <c r="I32" s="4"/>
      <c r="J32" s="4"/>
      <c r="K32" s="4"/>
      <c r="L32" s="4"/>
      <c r="M32" s="4"/>
      <c r="N32" s="4"/>
      <c r="O32" s="7"/>
      <c r="Q32" s="7"/>
      <c r="R32" s="8"/>
    </row>
    <row r="33" spans="1:14" ht="36" x14ac:dyDescent="0.25">
      <c r="A33" s="40" t="s">
        <v>33</v>
      </c>
      <c r="B33" s="46">
        <v>724234</v>
      </c>
      <c r="C33" s="41">
        <f t="shared" si="1"/>
        <v>0</v>
      </c>
      <c r="D33" s="41"/>
      <c r="E33" s="41">
        <v>0</v>
      </c>
      <c r="F33" s="41">
        <v>0</v>
      </c>
      <c r="G33" s="41"/>
      <c r="H33" s="41">
        <v>0</v>
      </c>
      <c r="I33" s="4"/>
      <c r="J33" s="4"/>
      <c r="K33" s="4"/>
      <c r="L33" s="4"/>
      <c r="M33" s="4"/>
      <c r="N33" s="4"/>
    </row>
    <row r="34" spans="1:14" ht="36" x14ac:dyDescent="0.25">
      <c r="A34" s="40" t="s">
        <v>34</v>
      </c>
      <c r="B34" s="46">
        <v>0</v>
      </c>
      <c r="C34" s="41">
        <f t="shared" si="1"/>
        <v>0</v>
      </c>
      <c r="D34" s="41"/>
      <c r="E34" s="41">
        <v>0</v>
      </c>
      <c r="F34" s="41">
        <v>0</v>
      </c>
      <c r="G34" s="41"/>
      <c r="H34" s="41">
        <v>0</v>
      </c>
      <c r="I34" s="4"/>
      <c r="J34" s="4"/>
      <c r="K34" s="4"/>
      <c r="L34" s="4"/>
      <c r="M34" s="4"/>
      <c r="N34" s="4"/>
    </row>
    <row r="35" spans="1:14" ht="36" x14ac:dyDescent="0.25">
      <c r="A35" s="40" t="s">
        <v>35</v>
      </c>
      <c r="B35" s="46">
        <v>0</v>
      </c>
      <c r="C35" s="41">
        <f t="shared" si="1"/>
        <v>0</v>
      </c>
      <c r="D35" s="41"/>
      <c r="E35" s="41">
        <v>0</v>
      </c>
      <c r="F35" s="41">
        <v>0</v>
      </c>
      <c r="G35" s="41"/>
      <c r="H35" s="41">
        <v>0</v>
      </c>
      <c r="I35" s="4"/>
      <c r="J35" s="4"/>
      <c r="K35" s="4"/>
      <c r="L35" s="4"/>
      <c r="M35" s="4"/>
      <c r="N35" s="4"/>
    </row>
    <row r="36" spans="1:14" ht="36" x14ac:dyDescent="0.25">
      <c r="A36" s="40" t="s">
        <v>36</v>
      </c>
      <c r="B36" s="46">
        <v>0</v>
      </c>
      <c r="C36" s="41">
        <f t="shared" si="1"/>
        <v>0</v>
      </c>
      <c r="D36" s="41"/>
      <c r="E36" s="41">
        <v>0</v>
      </c>
      <c r="F36" s="41">
        <v>0</v>
      </c>
      <c r="G36" s="41"/>
      <c r="H36" s="41">
        <v>0</v>
      </c>
      <c r="I36" s="4"/>
      <c r="J36" s="4"/>
      <c r="K36" s="4"/>
      <c r="L36" s="4"/>
      <c r="M36" s="4"/>
      <c r="N36" s="4"/>
    </row>
    <row r="37" spans="1:14" ht="36" x14ac:dyDescent="0.25">
      <c r="A37" s="40" t="s">
        <v>37</v>
      </c>
      <c r="B37" s="46">
        <v>0</v>
      </c>
      <c r="C37" s="41">
        <f t="shared" si="1"/>
        <v>0</v>
      </c>
      <c r="D37" s="41"/>
      <c r="E37" s="41">
        <v>0</v>
      </c>
      <c r="F37" s="41">
        <v>0</v>
      </c>
      <c r="G37" s="41"/>
      <c r="H37" s="41">
        <v>0</v>
      </c>
      <c r="I37" s="4"/>
      <c r="J37" s="4"/>
      <c r="K37" s="4"/>
      <c r="L37" s="4"/>
      <c r="M37" s="4"/>
      <c r="N37" s="4"/>
    </row>
    <row r="38" spans="1:14" ht="18" x14ac:dyDescent="0.25">
      <c r="A38" s="40" t="s">
        <v>38</v>
      </c>
      <c r="B38" s="46">
        <v>0</v>
      </c>
      <c r="C38" s="41">
        <f t="shared" si="1"/>
        <v>0</v>
      </c>
      <c r="D38" s="41"/>
      <c r="E38" s="41">
        <v>0</v>
      </c>
      <c r="F38" s="41">
        <v>0</v>
      </c>
      <c r="G38" s="41"/>
      <c r="H38" s="41">
        <v>0</v>
      </c>
      <c r="I38" s="4"/>
      <c r="J38" s="4"/>
      <c r="K38" s="4"/>
      <c r="L38" s="4"/>
      <c r="M38" s="4"/>
      <c r="N38" s="4"/>
    </row>
    <row r="39" spans="1:14" ht="36" x14ac:dyDescent="0.25">
      <c r="A39" s="40" t="s">
        <v>39</v>
      </c>
      <c r="B39" s="46">
        <v>0</v>
      </c>
      <c r="C39" s="41">
        <v>0</v>
      </c>
      <c r="D39" s="41"/>
      <c r="E39" s="41">
        <v>0</v>
      </c>
      <c r="F39" s="41">
        <v>0</v>
      </c>
      <c r="G39" s="41"/>
      <c r="H39" s="41">
        <v>0</v>
      </c>
      <c r="I39" s="4"/>
      <c r="J39" s="4"/>
      <c r="K39" s="4"/>
      <c r="L39" s="4"/>
      <c r="M39" s="4"/>
      <c r="N39" s="4"/>
    </row>
    <row r="40" spans="1:14" ht="36" x14ac:dyDescent="0.25">
      <c r="A40" s="40" t="s">
        <v>40</v>
      </c>
      <c r="B40" s="46">
        <v>0</v>
      </c>
      <c r="C40" s="41">
        <v>0</v>
      </c>
      <c r="D40" s="41"/>
      <c r="E40" s="41">
        <v>0</v>
      </c>
      <c r="F40" s="41">
        <v>0</v>
      </c>
      <c r="G40" s="41"/>
      <c r="H40" s="41">
        <v>0</v>
      </c>
      <c r="I40" s="4"/>
      <c r="J40" s="4"/>
      <c r="K40" s="4"/>
      <c r="L40" s="4"/>
      <c r="M40" s="4"/>
      <c r="N40" s="4"/>
    </row>
    <row r="41" spans="1:14" ht="18" x14ac:dyDescent="0.25">
      <c r="A41" s="38" t="s">
        <v>41</v>
      </c>
      <c r="B41" s="39"/>
      <c r="C41" s="41">
        <f>C42+C43+C44-C45+C46+C47+C48</f>
        <v>0</v>
      </c>
      <c r="D41" s="41"/>
      <c r="E41" s="43">
        <v>0</v>
      </c>
      <c r="F41" s="43">
        <v>0</v>
      </c>
      <c r="G41" s="43">
        <v>0</v>
      </c>
      <c r="H41" s="43">
        <v>0</v>
      </c>
      <c r="I41" s="4"/>
      <c r="J41" s="4"/>
      <c r="K41" s="4"/>
      <c r="L41" s="4"/>
      <c r="M41" s="4"/>
      <c r="N41" s="4"/>
    </row>
    <row r="42" spans="1:14" ht="36" x14ac:dyDescent="0.25">
      <c r="A42" s="40" t="s">
        <v>42</v>
      </c>
      <c r="B42" s="42"/>
      <c r="C42" s="41">
        <v>0</v>
      </c>
      <c r="D42" s="41"/>
      <c r="E42" s="41">
        <v>0</v>
      </c>
      <c r="F42" s="41">
        <v>0</v>
      </c>
      <c r="G42" s="41"/>
      <c r="H42" s="41">
        <v>0</v>
      </c>
      <c r="I42" s="4"/>
      <c r="J42" s="4"/>
      <c r="K42" s="4"/>
      <c r="L42" s="4"/>
      <c r="M42" s="4"/>
      <c r="N42" s="4"/>
    </row>
    <row r="43" spans="1:14" ht="36" x14ac:dyDescent="0.25">
      <c r="A43" s="40" t="s">
        <v>43</v>
      </c>
      <c r="B43" s="41"/>
      <c r="C43" s="41">
        <v>0</v>
      </c>
      <c r="D43" s="41"/>
      <c r="E43" s="41">
        <v>0</v>
      </c>
      <c r="F43" s="41">
        <v>0</v>
      </c>
      <c r="G43" s="41"/>
      <c r="H43" s="41">
        <v>0</v>
      </c>
      <c r="I43" s="4"/>
      <c r="J43" s="4"/>
      <c r="K43" s="4"/>
      <c r="L43" s="4"/>
      <c r="M43" s="4"/>
      <c r="N43" s="4"/>
    </row>
    <row r="44" spans="1:14" ht="36" x14ac:dyDescent="0.25">
      <c r="A44" s="40" t="s">
        <v>44</v>
      </c>
      <c r="B44" s="42"/>
      <c r="C44" s="41">
        <v>0</v>
      </c>
      <c r="D44" s="41"/>
      <c r="E44" s="41">
        <v>0</v>
      </c>
      <c r="F44" s="41">
        <v>0</v>
      </c>
      <c r="G44" s="41"/>
      <c r="H44" s="41">
        <v>0</v>
      </c>
      <c r="I44" s="4"/>
      <c r="J44" s="4"/>
      <c r="K44" s="4"/>
      <c r="L44" s="4"/>
      <c r="M44" s="4"/>
      <c r="N44" s="4"/>
    </row>
    <row r="45" spans="1:14" ht="36.75" thickBot="1" x14ac:dyDescent="0.3">
      <c r="A45" s="47" t="s">
        <v>45</v>
      </c>
      <c r="B45" s="48"/>
      <c r="C45" s="49">
        <v>0</v>
      </c>
      <c r="D45" s="49"/>
      <c r="E45" s="49">
        <v>0</v>
      </c>
      <c r="F45" s="49">
        <v>0</v>
      </c>
      <c r="G45" s="49"/>
      <c r="H45" s="49">
        <v>0</v>
      </c>
      <c r="I45" s="9"/>
      <c r="J45" s="9"/>
      <c r="K45" s="9"/>
      <c r="L45" s="9"/>
      <c r="M45" s="9"/>
      <c r="N45" s="9"/>
    </row>
    <row r="46" spans="1:14" ht="36" x14ac:dyDescent="0.25">
      <c r="A46" s="50" t="s">
        <v>46</v>
      </c>
      <c r="B46" s="51"/>
      <c r="C46" s="52">
        <v>0</v>
      </c>
      <c r="D46" s="52"/>
      <c r="E46" s="52">
        <v>0</v>
      </c>
      <c r="F46" s="52">
        <v>0</v>
      </c>
      <c r="G46" s="52"/>
      <c r="H46" s="52">
        <v>0</v>
      </c>
      <c r="I46" s="10"/>
      <c r="J46" s="10"/>
      <c r="K46" s="10"/>
      <c r="L46" s="10"/>
      <c r="M46" s="10"/>
      <c r="N46" s="10"/>
    </row>
    <row r="47" spans="1:14" ht="36" x14ac:dyDescent="0.25">
      <c r="A47" s="40" t="s">
        <v>47</v>
      </c>
      <c r="B47" s="42"/>
      <c r="C47" s="41">
        <v>0</v>
      </c>
      <c r="D47" s="41"/>
      <c r="E47" s="41">
        <v>0</v>
      </c>
      <c r="F47" s="41">
        <v>0</v>
      </c>
      <c r="G47" s="41"/>
      <c r="H47" s="41">
        <v>0</v>
      </c>
      <c r="I47" s="4"/>
      <c r="J47" s="4"/>
      <c r="K47" s="4"/>
      <c r="L47" s="4"/>
      <c r="M47" s="4"/>
      <c r="N47" s="4"/>
    </row>
    <row r="48" spans="1:14" ht="36" x14ac:dyDescent="0.25">
      <c r="A48" s="40" t="s">
        <v>48</v>
      </c>
      <c r="B48" s="42"/>
      <c r="C48" s="41">
        <v>0</v>
      </c>
      <c r="D48" s="41"/>
      <c r="E48" s="41">
        <v>0</v>
      </c>
      <c r="F48" s="41">
        <v>0</v>
      </c>
      <c r="G48" s="41"/>
      <c r="H48" s="41">
        <v>0</v>
      </c>
      <c r="I48" s="4"/>
      <c r="J48" s="4"/>
      <c r="K48" s="4"/>
      <c r="L48" s="4"/>
      <c r="M48" s="4"/>
      <c r="N48" s="4"/>
    </row>
    <row r="49" spans="1:14" ht="18" x14ac:dyDescent="0.25">
      <c r="A49" s="38" t="s">
        <v>49</v>
      </c>
      <c r="B49" s="39">
        <f>+B50+B51+B53+B54+B55+B56+B57</f>
        <v>2420000</v>
      </c>
      <c r="C49" s="41">
        <f>C50+C51+C52+C53+C54+C55+C56+C57+C58</f>
        <v>0</v>
      </c>
      <c r="D49" s="41"/>
      <c r="E49" s="43">
        <v>923114</v>
      </c>
      <c r="F49" s="53">
        <v>0</v>
      </c>
      <c r="G49" s="53">
        <v>0</v>
      </c>
      <c r="H49" s="53">
        <f>SUM(H50:H58)</f>
        <v>166934.6</v>
      </c>
      <c r="I49" s="4"/>
      <c r="J49" s="4"/>
      <c r="K49" s="4"/>
      <c r="L49" s="4"/>
      <c r="M49" s="4"/>
      <c r="N49" s="4"/>
    </row>
    <row r="50" spans="1:14" ht="18" x14ac:dyDescent="0.25">
      <c r="A50" s="40" t="s">
        <v>50</v>
      </c>
      <c r="B50" s="41">
        <v>550000</v>
      </c>
      <c r="C50" s="41">
        <v>0</v>
      </c>
      <c r="D50" s="41"/>
      <c r="E50" s="41">
        <v>788594</v>
      </c>
      <c r="F50" s="54">
        <v>0</v>
      </c>
      <c r="G50" s="41"/>
      <c r="H50" s="41">
        <v>70210</v>
      </c>
      <c r="I50" s="4"/>
      <c r="J50" s="4"/>
      <c r="K50" s="4"/>
      <c r="L50" s="4"/>
      <c r="M50" s="4"/>
      <c r="N50" s="4"/>
    </row>
    <row r="51" spans="1:14" ht="36" x14ac:dyDescent="0.25">
      <c r="A51" s="40" t="s">
        <v>92</v>
      </c>
      <c r="B51" s="41">
        <v>150000</v>
      </c>
      <c r="C51" s="41">
        <v>0</v>
      </c>
      <c r="D51" s="41"/>
      <c r="E51" s="41">
        <v>134520</v>
      </c>
      <c r="F51" s="54">
        <v>0</v>
      </c>
      <c r="G51" s="41"/>
      <c r="H51" s="41">
        <v>96724.6</v>
      </c>
      <c r="I51" s="4"/>
      <c r="J51" s="4"/>
      <c r="K51" s="4"/>
      <c r="L51" s="4"/>
      <c r="M51" s="4"/>
      <c r="N51" s="4"/>
    </row>
    <row r="52" spans="1:14" ht="36" hidden="1" x14ac:dyDescent="0.25">
      <c r="A52" s="40" t="s">
        <v>51</v>
      </c>
      <c r="B52" s="42"/>
      <c r="C52" s="41">
        <v>0</v>
      </c>
      <c r="D52" s="41"/>
      <c r="E52" s="41">
        <v>0</v>
      </c>
      <c r="F52" s="54">
        <v>0</v>
      </c>
      <c r="G52" s="41">
        <v>0</v>
      </c>
      <c r="H52" s="54">
        <v>0</v>
      </c>
      <c r="I52" s="4"/>
      <c r="J52" s="4"/>
      <c r="K52" s="4"/>
      <c r="L52" s="4"/>
      <c r="M52" s="4"/>
      <c r="N52" s="4"/>
    </row>
    <row r="53" spans="1:14" ht="36" x14ac:dyDescent="0.25">
      <c r="A53" s="40" t="s">
        <v>52</v>
      </c>
      <c r="B53" s="42">
        <v>1000000</v>
      </c>
      <c r="C53" s="41">
        <v>0</v>
      </c>
      <c r="D53" s="41"/>
      <c r="E53" s="41">
        <v>0</v>
      </c>
      <c r="F53" s="54">
        <v>0</v>
      </c>
      <c r="G53" s="41">
        <v>0</v>
      </c>
      <c r="H53" s="54">
        <v>0</v>
      </c>
      <c r="I53" s="4"/>
      <c r="J53" s="4"/>
      <c r="K53" s="4"/>
      <c r="L53" s="4"/>
      <c r="M53" s="4"/>
      <c r="N53" s="4"/>
    </row>
    <row r="54" spans="1:14" ht="36" x14ac:dyDescent="0.25">
      <c r="A54" s="40" t="s">
        <v>53</v>
      </c>
      <c r="B54" s="41">
        <v>220000</v>
      </c>
      <c r="C54" s="41">
        <v>0</v>
      </c>
      <c r="D54" s="41"/>
      <c r="E54" s="41">
        <v>0</v>
      </c>
      <c r="F54" s="54">
        <v>0</v>
      </c>
      <c r="G54" s="41">
        <v>0</v>
      </c>
      <c r="H54" s="54">
        <v>0</v>
      </c>
      <c r="I54" s="4"/>
      <c r="J54" s="4"/>
      <c r="K54" s="4"/>
      <c r="L54" s="4"/>
      <c r="M54" s="4"/>
      <c r="N54" s="4"/>
    </row>
    <row r="55" spans="1:14" ht="18" x14ac:dyDescent="0.25">
      <c r="A55" s="40" t="s">
        <v>54</v>
      </c>
      <c r="B55" s="42">
        <v>100000</v>
      </c>
      <c r="C55" s="41">
        <v>0</v>
      </c>
      <c r="D55" s="41"/>
      <c r="E55" s="41">
        <v>0</v>
      </c>
      <c r="F55" s="54">
        <v>0</v>
      </c>
      <c r="G55" s="41">
        <v>0</v>
      </c>
      <c r="H55" s="54">
        <v>0</v>
      </c>
      <c r="I55" s="4"/>
      <c r="J55" s="4"/>
      <c r="K55" s="4"/>
      <c r="L55" s="4"/>
      <c r="M55" s="4"/>
      <c r="N55" s="4"/>
    </row>
    <row r="56" spans="1:14" ht="18" x14ac:dyDescent="0.25">
      <c r="A56" s="40" t="s">
        <v>55</v>
      </c>
      <c r="B56" s="42">
        <v>0</v>
      </c>
      <c r="C56" s="41">
        <v>0</v>
      </c>
      <c r="D56" s="41"/>
      <c r="E56" s="41">
        <v>0</v>
      </c>
      <c r="F56" s="54">
        <v>0</v>
      </c>
      <c r="G56" s="41">
        <v>0</v>
      </c>
      <c r="H56" s="54">
        <v>0</v>
      </c>
      <c r="I56" s="4"/>
      <c r="J56" s="4"/>
      <c r="K56" s="4"/>
      <c r="L56" s="4"/>
      <c r="M56" s="4"/>
      <c r="N56" s="4"/>
    </row>
    <row r="57" spans="1:14" ht="18" x14ac:dyDescent="0.25">
      <c r="A57" s="40" t="s">
        <v>56</v>
      </c>
      <c r="B57" s="42">
        <v>400000</v>
      </c>
      <c r="C57" s="41">
        <v>0</v>
      </c>
      <c r="D57" s="41"/>
      <c r="E57" s="41">
        <v>0</v>
      </c>
      <c r="F57" s="54">
        <v>0</v>
      </c>
      <c r="G57" s="41">
        <v>0</v>
      </c>
      <c r="H57" s="54">
        <v>0</v>
      </c>
      <c r="I57" s="4"/>
      <c r="J57" s="4"/>
      <c r="K57" s="4"/>
      <c r="L57" s="4"/>
      <c r="M57" s="4"/>
      <c r="N57" s="4"/>
    </row>
    <row r="58" spans="1:14" ht="36" x14ac:dyDescent="0.25">
      <c r="A58" s="40" t="s">
        <v>57</v>
      </c>
      <c r="B58" s="42">
        <v>0</v>
      </c>
      <c r="C58" s="41">
        <v>0</v>
      </c>
      <c r="D58" s="41"/>
      <c r="E58" s="41">
        <v>0</v>
      </c>
      <c r="F58" s="54">
        <v>0</v>
      </c>
      <c r="G58" s="41">
        <v>0</v>
      </c>
      <c r="H58" s="54">
        <v>0</v>
      </c>
      <c r="I58" s="4"/>
      <c r="J58" s="4"/>
      <c r="K58" s="4"/>
      <c r="L58" s="4"/>
      <c r="M58" s="4"/>
      <c r="N58" s="4"/>
    </row>
    <row r="59" spans="1:14" ht="18" x14ac:dyDescent="0.25">
      <c r="A59" s="38" t="s">
        <v>58</v>
      </c>
      <c r="B59" s="39"/>
      <c r="C59" s="41">
        <f>C60+C61+C62-C63</f>
        <v>0</v>
      </c>
      <c r="D59" s="41"/>
      <c r="E59" s="41">
        <v>0</v>
      </c>
      <c r="F59" s="54">
        <v>0</v>
      </c>
      <c r="G59" s="41">
        <v>0</v>
      </c>
      <c r="H59" s="54">
        <v>0</v>
      </c>
      <c r="I59" s="4"/>
      <c r="J59" s="4"/>
      <c r="K59" s="4"/>
      <c r="L59" s="4"/>
      <c r="M59" s="4"/>
      <c r="N59" s="4"/>
    </row>
    <row r="60" spans="1:14" ht="18" x14ac:dyDescent="0.25">
      <c r="A60" s="40" t="s">
        <v>59</v>
      </c>
      <c r="B60" s="42"/>
      <c r="C60" s="41">
        <v>0</v>
      </c>
      <c r="D60" s="41"/>
      <c r="E60" s="41">
        <v>0</v>
      </c>
      <c r="F60" s="54">
        <v>0</v>
      </c>
      <c r="G60" s="41">
        <v>0</v>
      </c>
      <c r="H60" s="54">
        <v>0</v>
      </c>
      <c r="I60" s="4"/>
      <c r="J60" s="4"/>
      <c r="K60" s="4"/>
      <c r="L60" s="4"/>
      <c r="M60" s="4"/>
      <c r="N60" s="4"/>
    </row>
    <row r="61" spans="1:14" ht="18" x14ac:dyDescent="0.25">
      <c r="A61" s="40" t="s">
        <v>60</v>
      </c>
      <c r="B61" s="42"/>
      <c r="C61" s="41">
        <v>0</v>
      </c>
      <c r="D61" s="41"/>
      <c r="E61" s="41">
        <v>0</v>
      </c>
      <c r="F61" s="54">
        <v>0</v>
      </c>
      <c r="G61" s="41">
        <v>0</v>
      </c>
      <c r="H61" s="54">
        <v>0</v>
      </c>
      <c r="I61" s="4"/>
      <c r="J61" s="4"/>
      <c r="K61" s="4"/>
      <c r="L61" s="4"/>
      <c r="M61" s="4"/>
      <c r="N61" s="4"/>
    </row>
    <row r="62" spans="1:14" ht="36" x14ac:dyDescent="0.25">
      <c r="A62" s="40" t="s">
        <v>61</v>
      </c>
      <c r="B62" s="42"/>
      <c r="C62" s="41">
        <v>0</v>
      </c>
      <c r="D62" s="41"/>
      <c r="E62" s="41">
        <v>0</v>
      </c>
      <c r="F62" s="54">
        <v>0</v>
      </c>
      <c r="G62" s="41">
        <v>0</v>
      </c>
      <c r="H62" s="54">
        <v>0</v>
      </c>
      <c r="I62" s="4"/>
      <c r="J62" s="4"/>
      <c r="K62" s="4"/>
      <c r="L62" s="4"/>
      <c r="M62" s="4"/>
      <c r="N62" s="4"/>
    </row>
    <row r="63" spans="1:14" ht="54" x14ac:dyDescent="0.25">
      <c r="A63" s="40" t="s">
        <v>62</v>
      </c>
      <c r="B63" s="42"/>
      <c r="C63" s="41">
        <v>0</v>
      </c>
      <c r="D63" s="41"/>
      <c r="E63" s="41">
        <v>0</v>
      </c>
      <c r="F63" s="54">
        <v>0</v>
      </c>
      <c r="G63" s="41">
        <v>0</v>
      </c>
      <c r="H63" s="54">
        <v>0</v>
      </c>
      <c r="I63" s="4"/>
      <c r="J63" s="4"/>
      <c r="K63" s="4"/>
      <c r="L63" s="4"/>
      <c r="M63" s="4"/>
      <c r="N63" s="4"/>
    </row>
    <row r="64" spans="1:14" ht="36" x14ac:dyDescent="0.25">
      <c r="A64" s="38" t="s">
        <v>63</v>
      </c>
      <c r="B64" s="39"/>
      <c r="C64" s="41">
        <f>C65+C66</f>
        <v>0</v>
      </c>
      <c r="D64" s="41"/>
      <c r="E64" s="41">
        <v>0</v>
      </c>
      <c r="F64" s="54">
        <v>0</v>
      </c>
      <c r="G64" s="41">
        <v>0</v>
      </c>
      <c r="H64" s="54">
        <v>0</v>
      </c>
      <c r="I64" s="4"/>
      <c r="J64" s="4"/>
      <c r="K64" s="4"/>
      <c r="L64" s="4"/>
      <c r="M64" s="4"/>
      <c r="N64" s="4"/>
    </row>
    <row r="65" spans="1:14" ht="18" x14ac:dyDescent="0.25">
      <c r="A65" s="40" t="s">
        <v>64</v>
      </c>
      <c r="B65" s="42"/>
      <c r="C65" s="41">
        <v>0</v>
      </c>
      <c r="D65" s="41"/>
      <c r="E65" s="41">
        <v>0</v>
      </c>
      <c r="F65" s="54">
        <v>0</v>
      </c>
      <c r="G65" s="41">
        <v>0</v>
      </c>
      <c r="H65" s="54">
        <v>0</v>
      </c>
      <c r="I65" s="4"/>
      <c r="J65" s="4"/>
      <c r="K65" s="4"/>
      <c r="L65" s="4"/>
      <c r="M65" s="4"/>
      <c r="N65" s="4"/>
    </row>
    <row r="66" spans="1:14" ht="36" x14ac:dyDescent="0.25">
      <c r="A66" s="40" t="s">
        <v>65</v>
      </c>
      <c r="B66" s="42"/>
      <c r="C66" s="41">
        <v>0</v>
      </c>
      <c r="D66" s="41"/>
      <c r="E66" s="41">
        <v>0</v>
      </c>
      <c r="F66" s="54">
        <v>0</v>
      </c>
      <c r="G66" s="41">
        <v>0</v>
      </c>
      <c r="H66" s="54">
        <v>0</v>
      </c>
      <c r="I66" s="4"/>
      <c r="J66" s="4"/>
      <c r="K66" s="4"/>
      <c r="L66" s="4"/>
      <c r="M66" s="4"/>
      <c r="N66" s="4"/>
    </row>
    <row r="67" spans="1:14" ht="18" x14ac:dyDescent="0.25">
      <c r="A67" s="38" t="s">
        <v>66</v>
      </c>
      <c r="B67" s="39"/>
      <c r="C67" s="41">
        <f>C68+C69+C70-C71</f>
        <v>0</v>
      </c>
      <c r="D67" s="41"/>
      <c r="E67" s="41">
        <v>0</v>
      </c>
      <c r="F67" s="54">
        <v>0</v>
      </c>
      <c r="G67" s="41">
        <v>0</v>
      </c>
      <c r="H67" s="54">
        <v>0</v>
      </c>
      <c r="I67" s="4"/>
      <c r="J67" s="4"/>
      <c r="K67" s="4"/>
      <c r="L67" s="4"/>
      <c r="M67" s="4"/>
      <c r="N67" s="4"/>
    </row>
    <row r="68" spans="1:14" ht="18" x14ac:dyDescent="0.25">
      <c r="A68" s="40" t="s">
        <v>67</v>
      </c>
      <c r="B68" s="42"/>
      <c r="C68" s="41">
        <v>0</v>
      </c>
      <c r="D68" s="41"/>
      <c r="E68" s="41">
        <v>0</v>
      </c>
      <c r="F68" s="54">
        <v>0</v>
      </c>
      <c r="G68" s="41">
        <v>0</v>
      </c>
      <c r="H68" s="54">
        <v>0</v>
      </c>
      <c r="I68" s="4"/>
      <c r="J68" s="4"/>
      <c r="K68" s="4"/>
      <c r="L68" s="4"/>
      <c r="M68" s="4"/>
      <c r="N68" s="4"/>
    </row>
    <row r="69" spans="1:14" ht="18" x14ac:dyDescent="0.25">
      <c r="A69" s="40" t="s">
        <v>68</v>
      </c>
      <c r="B69" s="42"/>
      <c r="C69" s="41">
        <v>0</v>
      </c>
      <c r="D69" s="41"/>
      <c r="E69" s="41">
        <v>0</v>
      </c>
      <c r="F69" s="54">
        <v>0</v>
      </c>
      <c r="G69" s="41">
        <v>0</v>
      </c>
      <c r="H69" s="54">
        <v>0</v>
      </c>
      <c r="I69" s="4"/>
      <c r="J69" s="4"/>
      <c r="K69" s="4"/>
      <c r="L69" s="4"/>
      <c r="M69" s="4"/>
      <c r="N69" s="4"/>
    </row>
    <row r="70" spans="1:14" ht="18" x14ac:dyDescent="0.25">
      <c r="A70" s="40" t="s">
        <v>69</v>
      </c>
      <c r="B70" s="42"/>
      <c r="C70" s="41">
        <v>0</v>
      </c>
      <c r="D70" s="41"/>
      <c r="E70" s="41">
        <v>0</v>
      </c>
      <c r="F70" s="54">
        <v>0</v>
      </c>
      <c r="G70" s="41">
        <v>0</v>
      </c>
      <c r="H70" s="54">
        <v>0</v>
      </c>
      <c r="I70" s="4"/>
      <c r="J70" s="4"/>
      <c r="K70" s="4"/>
      <c r="L70" s="4"/>
      <c r="M70" s="4"/>
      <c r="N70" s="4"/>
    </row>
    <row r="71" spans="1:14" ht="36" x14ac:dyDescent="0.25">
      <c r="A71" s="40" t="s">
        <v>70</v>
      </c>
      <c r="B71" s="42">
        <v>0</v>
      </c>
      <c r="C71" s="41">
        <v>0</v>
      </c>
      <c r="D71" s="41">
        <v>0</v>
      </c>
      <c r="E71" s="41">
        <v>0</v>
      </c>
      <c r="F71" s="54">
        <v>0</v>
      </c>
      <c r="G71" s="41">
        <v>0</v>
      </c>
      <c r="H71" s="54">
        <v>0</v>
      </c>
      <c r="I71" s="4">
        <v>0</v>
      </c>
      <c r="J71" s="4">
        <v>0</v>
      </c>
      <c r="K71" s="4"/>
      <c r="L71" s="4"/>
      <c r="M71" s="4"/>
      <c r="N71" s="4"/>
    </row>
    <row r="72" spans="1:14" ht="18" x14ac:dyDescent="0.2">
      <c r="A72" s="55" t="s">
        <v>71</v>
      </c>
      <c r="B72" s="56">
        <f>B8+B13+B23+B32+B41+B49+B59+B64+B67</f>
        <v>78393676</v>
      </c>
      <c r="C72" s="56">
        <f>C8+C13+C23+C32+C41+C49+C59+C64+C67</f>
        <v>4599056.16</v>
      </c>
      <c r="D72" s="56">
        <f>D8+D13+D23+D32+D41+D49+D59+D64+D67</f>
        <v>4190457.2600000002</v>
      </c>
      <c r="E72" s="56">
        <f>E8+E13+E23+E32+E41+E49+E59+E64+E67</f>
        <v>6941725.2000000002</v>
      </c>
      <c r="F72" s="57">
        <f>F8+F13+F23+F32+F41+F49+F59+F64+F67</f>
        <v>4327010.76</v>
      </c>
      <c r="G72" s="56">
        <f>G8+G13+G23+G32+G41+G49+G59+G64+G67</f>
        <v>4848842.7300000004</v>
      </c>
      <c r="H72" s="56">
        <f>H8+H13+H23+H32+H41+H49+H59+H64+H67</f>
        <v>4462329.5999999996</v>
      </c>
      <c r="I72" s="11">
        <f>I8+I13+I23+I32+I41+I49+I59+I64+I67</f>
        <v>0</v>
      </c>
      <c r="J72" s="11">
        <f>J8+J13+J23+J32+J41+J49+J59+J64+J67</f>
        <v>0</v>
      </c>
      <c r="K72" s="11">
        <f>K8+K13+K23+K32+K41+K49+K59+K64+K67</f>
        <v>0</v>
      </c>
      <c r="L72" s="11">
        <f>L8+L13+L23+L32+L41+L49+L59+L64+L67</f>
        <v>0</v>
      </c>
      <c r="M72" s="11"/>
      <c r="N72" s="11"/>
    </row>
    <row r="73" spans="1:14" ht="18" x14ac:dyDescent="0.25">
      <c r="A73" s="58" t="s">
        <v>72</v>
      </c>
      <c r="B73" s="59">
        <f t="shared" ref="B73:F73" si="2">B74+B77+B80</f>
        <v>0</v>
      </c>
      <c r="C73" s="59">
        <f t="shared" si="2"/>
        <v>0</v>
      </c>
      <c r="D73" s="59">
        <f t="shared" si="2"/>
        <v>0</v>
      </c>
      <c r="E73" s="59">
        <f t="shared" si="2"/>
        <v>0</v>
      </c>
      <c r="F73" s="60">
        <f t="shared" si="2"/>
        <v>0</v>
      </c>
      <c r="G73" s="59">
        <f t="shared" ref="G73:H73" si="3">G74+G77+G80</f>
        <v>0</v>
      </c>
      <c r="H73" s="60">
        <f t="shared" si="3"/>
        <v>0</v>
      </c>
      <c r="I73" s="12">
        <f t="shared" ref="I73:J73" si="4">I74+I77+I80</f>
        <v>0</v>
      </c>
      <c r="J73" s="12">
        <f t="shared" si="4"/>
        <v>0</v>
      </c>
      <c r="K73" s="12"/>
      <c r="L73" s="12"/>
      <c r="M73" s="12"/>
      <c r="N73" s="12"/>
    </row>
    <row r="74" spans="1:14" ht="18" x14ac:dyDescent="0.2">
      <c r="A74" s="38" t="s">
        <v>73</v>
      </c>
      <c r="B74" s="42">
        <f t="shared" ref="B74:F74" si="5">B75+B76</f>
        <v>0</v>
      </c>
      <c r="C74" s="42">
        <f t="shared" si="5"/>
        <v>0</v>
      </c>
      <c r="D74" s="42">
        <f t="shared" si="5"/>
        <v>0</v>
      </c>
      <c r="E74" s="42">
        <f t="shared" si="5"/>
        <v>0</v>
      </c>
      <c r="F74" s="61">
        <f t="shared" si="5"/>
        <v>0</v>
      </c>
      <c r="G74" s="42">
        <f t="shared" ref="G74:H74" si="6">G75+G76</f>
        <v>0</v>
      </c>
      <c r="H74" s="61">
        <f t="shared" si="6"/>
        <v>0</v>
      </c>
      <c r="I74" s="5">
        <f t="shared" ref="I74:J74" si="7">I75+I76</f>
        <v>0</v>
      </c>
      <c r="J74" s="5">
        <f t="shared" si="7"/>
        <v>0</v>
      </c>
      <c r="K74" s="5"/>
      <c r="L74" s="5"/>
      <c r="M74" s="5"/>
      <c r="N74" s="5"/>
    </row>
    <row r="75" spans="1:14" ht="36" x14ac:dyDescent="0.25">
      <c r="A75" s="62" t="s">
        <v>74</v>
      </c>
      <c r="B75" s="41">
        <v>0</v>
      </c>
      <c r="C75" s="41">
        <v>0</v>
      </c>
      <c r="D75" s="41">
        <v>0</v>
      </c>
      <c r="E75" s="41">
        <v>0</v>
      </c>
      <c r="F75" s="54">
        <v>0</v>
      </c>
      <c r="G75" s="41">
        <v>0</v>
      </c>
      <c r="H75" s="54">
        <v>0</v>
      </c>
      <c r="I75" s="4">
        <v>0</v>
      </c>
      <c r="J75" s="4">
        <v>0</v>
      </c>
      <c r="K75" s="4"/>
      <c r="L75" s="4"/>
      <c r="M75" s="4"/>
      <c r="N75" s="4"/>
    </row>
    <row r="76" spans="1:14" ht="36" x14ac:dyDescent="0.25">
      <c r="A76" s="62" t="s">
        <v>75</v>
      </c>
      <c r="B76" s="41">
        <v>0</v>
      </c>
      <c r="C76" s="41">
        <v>0</v>
      </c>
      <c r="D76" s="41">
        <v>0</v>
      </c>
      <c r="E76" s="41">
        <v>0</v>
      </c>
      <c r="F76" s="54">
        <v>0</v>
      </c>
      <c r="G76" s="41">
        <v>0</v>
      </c>
      <c r="H76" s="54">
        <v>0</v>
      </c>
      <c r="I76" s="4">
        <v>0</v>
      </c>
      <c r="J76" s="4">
        <v>0</v>
      </c>
      <c r="K76" s="4"/>
      <c r="L76" s="4"/>
      <c r="M76" s="4"/>
      <c r="N76" s="4"/>
    </row>
    <row r="77" spans="1:14" ht="18" x14ac:dyDescent="0.2">
      <c r="A77" s="38" t="s">
        <v>76</v>
      </c>
      <c r="B77" s="42">
        <f>B78+B79</f>
        <v>0</v>
      </c>
      <c r="C77" s="42">
        <f t="shared" ref="C77:F77" si="8">C78+C79</f>
        <v>0</v>
      </c>
      <c r="D77" s="42">
        <f t="shared" si="8"/>
        <v>0</v>
      </c>
      <c r="E77" s="42">
        <f t="shared" si="8"/>
        <v>0</v>
      </c>
      <c r="F77" s="61">
        <f t="shared" si="8"/>
        <v>0</v>
      </c>
      <c r="G77" s="42">
        <f t="shared" ref="G77:H77" si="9">G78+G79</f>
        <v>0</v>
      </c>
      <c r="H77" s="61">
        <f t="shared" si="9"/>
        <v>0</v>
      </c>
      <c r="I77" s="5">
        <f t="shared" ref="I77:J77" si="10">I78+I79</f>
        <v>0</v>
      </c>
      <c r="J77" s="5">
        <f t="shared" si="10"/>
        <v>0</v>
      </c>
      <c r="K77" s="5"/>
      <c r="L77" s="5"/>
      <c r="M77" s="5"/>
      <c r="N77" s="5"/>
    </row>
    <row r="78" spans="1:14" ht="18" x14ac:dyDescent="0.2">
      <c r="A78" s="62" t="s">
        <v>77</v>
      </c>
      <c r="B78" s="42">
        <v>0</v>
      </c>
      <c r="C78" s="42">
        <v>0</v>
      </c>
      <c r="D78" s="42">
        <v>0</v>
      </c>
      <c r="E78" s="42">
        <v>0</v>
      </c>
      <c r="F78" s="61">
        <v>0</v>
      </c>
      <c r="G78" s="42">
        <v>0</v>
      </c>
      <c r="H78" s="61">
        <v>0</v>
      </c>
      <c r="I78" s="5">
        <v>0</v>
      </c>
      <c r="J78" s="5">
        <v>0</v>
      </c>
      <c r="K78" s="5">
        <v>0</v>
      </c>
      <c r="L78" s="5">
        <v>0</v>
      </c>
      <c r="M78" s="5"/>
      <c r="N78" s="5"/>
    </row>
    <row r="79" spans="1:14" ht="36" x14ac:dyDescent="0.2">
      <c r="A79" s="62" t="s">
        <v>78</v>
      </c>
      <c r="B79" s="42">
        <v>0</v>
      </c>
      <c r="C79" s="42">
        <v>0</v>
      </c>
      <c r="D79" s="42">
        <v>0</v>
      </c>
      <c r="E79" s="42">
        <v>0</v>
      </c>
      <c r="F79" s="61">
        <v>0</v>
      </c>
      <c r="G79" s="42">
        <v>0</v>
      </c>
      <c r="H79" s="61">
        <v>0</v>
      </c>
      <c r="I79" s="5">
        <v>0</v>
      </c>
      <c r="J79" s="5">
        <v>0</v>
      </c>
      <c r="K79" s="5">
        <v>0</v>
      </c>
      <c r="L79" s="5">
        <v>0</v>
      </c>
      <c r="M79" s="5">
        <v>0</v>
      </c>
      <c r="N79" s="5">
        <v>0</v>
      </c>
    </row>
    <row r="80" spans="1:14" ht="18" x14ac:dyDescent="0.2">
      <c r="A80" s="38" t="s">
        <v>79</v>
      </c>
      <c r="B80" s="42">
        <f t="shared" ref="B80:N80" si="11">B81</f>
        <v>0</v>
      </c>
      <c r="C80" s="42">
        <f t="shared" si="11"/>
        <v>0</v>
      </c>
      <c r="D80" s="42">
        <f t="shared" si="11"/>
        <v>0</v>
      </c>
      <c r="E80" s="42">
        <f t="shared" si="11"/>
        <v>0</v>
      </c>
      <c r="F80" s="61">
        <f t="shared" si="11"/>
        <v>0</v>
      </c>
      <c r="G80" s="42">
        <f t="shared" si="11"/>
        <v>0</v>
      </c>
      <c r="H80" s="61">
        <f t="shared" si="11"/>
        <v>0</v>
      </c>
      <c r="I80" s="5">
        <f t="shared" si="11"/>
        <v>0</v>
      </c>
      <c r="J80" s="5">
        <f t="shared" si="11"/>
        <v>0</v>
      </c>
      <c r="K80" s="5">
        <f t="shared" si="11"/>
        <v>0</v>
      </c>
      <c r="L80" s="5">
        <f t="shared" si="11"/>
        <v>0</v>
      </c>
      <c r="M80" s="5">
        <f t="shared" si="11"/>
        <v>0</v>
      </c>
      <c r="N80" s="5">
        <f t="shared" si="11"/>
        <v>0</v>
      </c>
    </row>
    <row r="81" spans="1:15" ht="18" x14ac:dyDescent="0.2">
      <c r="A81" s="62" t="s">
        <v>80</v>
      </c>
      <c r="B81" s="42">
        <v>0</v>
      </c>
      <c r="C81" s="42">
        <v>0</v>
      </c>
      <c r="D81" s="42">
        <v>0</v>
      </c>
      <c r="E81" s="42">
        <v>0</v>
      </c>
      <c r="F81" s="61">
        <v>0</v>
      </c>
      <c r="G81" s="42">
        <v>0</v>
      </c>
      <c r="H81" s="61">
        <v>0</v>
      </c>
      <c r="I81" s="5">
        <v>0</v>
      </c>
      <c r="J81" s="5">
        <v>0</v>
      </c>
      <c r="K81" s="5">
        <v>0</v>
      </c>
      <c r="L81" s="5">
        <v>0</v>
      </c>
      <c r="M81" s="5">
        <v>0</v>
      </c>
      <c r="N81" s="5">
        <v>0</v>
      </c>
    </row>
    <row r="82" spans="1:15" ht="28.5" customHeight="1" thickBot="1" x14ac:dyDescent="0.25">
      <c r="A82" s="63" t="s">
        <v>81</v>
      </c>
      <c r="B82" s="64">
        <f t="shared" ref="B82:F82" si="12">B74+B77+B80</f>
        <v>0</v>
      </c>
      <c r="C82" s="64">
        <f t="shared" si="12"/>
        <v>0</v>
      </c>
      <c r="D82" s="64">
        <f t="shared" si="12"/>
        <v>0</v>
      </c>
      <c r="E82" s="64">
        <f t="shared" si="12"/>
        <v>0</v>
      </c>
      <c r="F82" s="65">
        <f t="shared" si="12"/>
        <v>0</v>
      </c>
      <c r="G82" s="64">
        <f t="shared" ref="G82:H82" si="13">G74+G77+G80</f>
        <v>0</v>
      </c>
      <c r="H82" s="65">
        <f t="shared" si="13"/>
        <v>0</v>
      </c>
      <c r="I82" s="13">
        <f t="shared" ref="I82:N82" si="14">I74+I77+I80</f>
        <v>0</v>
      </c>
      <c r="J82" s="13">
        <f t="shared" si="14"/>
        <v>0</v>
      </c>
      <c r="K82" s="13">
        <f t="shared" si="14"/>
        <v>0</v>
      </c>
      <c r="L82" s="13">
        <f t="shared" si="14"/>
        <v>0</v>
      </c>
      <c r="M82" s="13">
        <f t="shared" si="14"/>
        <v>0</v>
      </c>
      <c r="N82" s="13">
        <f t="shared" si="14"/>
        <v>0</v>
      </c>
    </row>
    <row r="83" spans="1:15" ht="26.25" customHeight="1" thickBot="1" x14ac:dyDescent="0.25">
      <c r="A83" s="14" t="s">
        <v>82</v>
      </c>
      <c r="B83" s="66">
        <f>B72+B82</f>
        <v>78393676</v>
      </c>
      <c r="C83" s="66">
        <f>C72+C82</f>
        <v>4599056.16</v>
      </c>
      <c r="D83" s="66">
        <f>D72+D82</f>
        <v>4190457.2600000002</v>
      </c>
      <c r="E83" s="66">
        <f>E72+E82</f>
        <v>6941725.2000000002</v>
      </c>
      <c r="F83" s="67">
        <f t="shared" ref="F83:N83" si="15">F72+F82</f>
        <v>4327010.76</v>
      </c>
      <c r="G83" s="66">
        <f t="shared" si="15"/>
        <v>4848842.7300000004</v>
      </c>
      <c r="H83" s="66">
        <f t="shared" si="15"/>
        <v>4462329.5999999996</v>
      </c>
      <c r="I83" s="15">
        <f t="shared" si="15"/>
        <v>0</v>
      </c>
      <c r="J83" s="15">
        <f t="shared" si="15"/>
        <v>0</v>
      </c>
      <c r="K83" s="15">
        <f t="shared" si="15"/>
        <v>0</v>
      </c>
      <c r="L83" s="15">
        <f t="shared" si="15"/>
        <v>0</v>
      </c>
      <c r="M83" s="15">
        <f t="shared" si="15"/>
        <v>0</v>
      </c>
      <c r="N83" s="15">
        <f t="shared" si="15"/>
        <v>0</v>
      </c>
      <c r="O83" s="16"/>
    </row>
    <row r="84" spans="1:15" ht="30.75" customHeight="1" x14ac:dyDescent="0.2">
      <c r="A84" s="17" t="s">
        <v>83</v>
      </c>
      <c r="B84" s="18"/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</row>
    <row r="85" spans="1:15" ht="8.25" customHeight="1" x14ac:dyDescent="0.2">
      <c r="A85" s="1"/>
      <c r="B85" s="19"/>
      <c r="C85" s="19"/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</row>
    <row r="86" spans="1:15" ht="18" customHeight="1" x14ac:dyDescent="0.2">
      <c r="A86" s="20" t="s">
        <v>93</v>
      </c>
      <c r="B86" s="21"/>
      <c r="C86" s="21"/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/>
    </row>
    <row r="87" spans="1:15" ht="19.5" customHeight="1" x14ac:dyDescent="0.25">
      <c r="A87" s="22" t="s">
        <v>94</v>
      </c>
      <c r="B87" s="23"/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</row>
    <row r="88" spans="1:15" ht="19.5" customHeight="1" x14ac:dyDescent="0.25">
      <c r="A88" s="22" t="s">
        <v>95</v>
      </c>
      <c r="B88" s="23"/>
      <c r="C88" s="23"/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23"/>
    </row>
    <row r="89" spans="1:15" ht="21.75" customHeight="1" x14ac:dyDescent="0.2">
      <c r="A89" s="22" t="s">
        <v>96</v>
      </c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</row>
    <row r="90" spans="1:15" ht="20.25" customHeight="1" x14ac:dyDescent="0.2">
      <c r="A90" s="24" t="s">
        <v>97</v>
      </c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</row>
    <row r="91" spans="1:15" ht="19.5" customHeight="1" x14ac:dyDescent="0.2">
      <c r="A91" s="25" t="s">
        <v>98</v>
      </c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</row>
    <row r="92" spans="1:15" ht="21.75" customHeight="1" x14ac:dyDescent="0.2">
      <c r="A92" s="72" t="s">
        <v>99</v>
      </c>
      <c r="B92" s="26"/>
      <c r="D92" s="32"/>
      <c r="E92" s="26"/>
      <c r="F92" s="30"/>
      <c r="G92" s="31"/>
      <c r="H92" s="30"/>
      <c r="J92" s="26"/>
      <c r="K92" s="26"/>
      <c r="L92" s="26"/>
      <c r="M92" s="26"/>
      <c r="N92" s="26"/>
    </row>
    <row r="93" spans="1:15" ht="21.75" customHeight="1" x14ac:dyDescent="0.2">
      <c r="A93" s="73" t="s">
        <v>100</v>
      </c>
      <c r="B93" s="73"/>
      <c r="C93" s="73"/>
      <c r="D93" s="73"/>
      <c r="E93" s="73"/>
      <c r="F93" s="73"/>
      <c r="G93" s="73"/>
      <c r="H93" s="73"/>
      <c r="I93" s="73"/>
      <c r="J93" s="73"/>
      <c r="K93" s="73"/>
      <c r="L93" s="73"/>
      <c r="M93" s="73"/>
      <c r="N93" s="73"/>
    </row>
    <row r="94" spans="1:15" ht="21.75" customHeight="1" x14ac:dyDescent="0.2">
      <c r="A94" s="73"/>
      <c r="B94" s="73"/>
      <c r="C94" s="73"/>
      <c r="D94" s="73"/>
      <c r="E94" s="73"/>
      <c r="F94" s="73"/>
      <c r="G94" s="73"/>
      <c r="H94" s="73"/>
      <c r="I94" s="73"/>
      <c r="J94" s="73"/>
      <c r="K94" s="73"/>
      <c r="L94" s="73"/>
      <c r="M94" s="73"/>
      <c r="N94" s="73"/>
    </row>
    <row r="95" spans="1:15" ht="21.75" customHeight="1" x14ac:dyDescent="0.2">
      <c r="A95" s="73"/>
      <c r="B95" s="73"/>
      <c r="C95" s="73"/>
      <c r="D95" s="73"/>
      <c r="E95" s="73"/>
      <c r="F95" s="73"/>
      <c r="G95" s="73"/>
      <c r="H95" s="73"/>
      <c r="I95" s="73"/>
      <c r="J95" s="73"/>
      <c r="K95" s="73"/>
      <c r="L95" s="73"/>
      <c r="M95" s="73"/>
      <c r="N95" s="73"/>
    </row>
    <row r="96" spans="1:15" ht="14.25" customHeight="1" x14ac:dyDescent="0.2">
      <c r="A96" s="73"/>
      <c r="B96" s="73"/>
      <c r="C96" s="73"/>
      <c r="D96" s="73"/>
      <c r="E96" s="73"/>
      <c r="F96" s="73"/>
      <c r="G96" s="73"/>
      <c r="H96" s="73"/>
      <c r="I96" s="73"/>
      <c r="J96" s="73"/>
      <c r="K96" s="73"/>
      <c r="L96" s="73"/>
      <c r="M96" s="73"/>
      <c r="N96" s="73"/>
    </row>
    <row r="97" spans="1:14" ht="21.75" customHeight="1" x14ac:dyDescent="0.2">
      <c r="A97" s="73"/>
      <c r="B97" s="73"/>
      <c r="C97" s="73"/>
      <c r="D97" s="73"/>
      <c r="E97" s="73"/>
      <c r="F97" s="73"/>
      <c r="G97" s="73"/>
      <c r="H97" s="73"/>
      <c r="I97" s="73"/>
      <c r="J97" s="73"/>
      <c r="K97" s="73"/>
      <c r="L97" s="73"/>
      <c r="M97" s="73"/>
      <c r="N97" s="73"/>
    </row>
    <row r="98" spans="1:14" ht="21.75" customHeight="1" x14ac:dyDescent="0.2">
      <c r="A98" s="73"/>
      <c r="B98" s="73"/>
      <c r="C98" s="73"/>
      <c r="D98" s="73"/>
      <c r="E98" s="73"/>
      <c r="F98" s="73"/>
      <c r="G98" s="73"/>
      <c r="H98" s="73"/>
      <c r="I98" s="73"/>
      <c r="J98" s="73"/>
      <c r="K98" s="73"/>
      <c r="L98" s="73"/>
      <c r="M98" s="73"/>
      <c r="N98" s="73"/>
    </row>
    <row r="99" spans="1:14" ht="21.75" customHeight="1" x14ac:dyDescent="0.2">
      <c r="A99" s="73"/>
      <c r="B99" s="73"/>
      <c r="C99" s="73"/>
      <c r="D99" s="73"/>
      <c r="E99" s="73"/>
      <c r="F99" s="73"/>
      <c r="G99" s="73"/>
      <c r="H99" s="73"/>
      <c r="I99" s="73"/>
      <c r="J99" s="73"/>
      <c r="K99" s="73"/>
      <c r="L99" s="73"/>
      <c r="M99" s="73"/>
      <c r="N99" s="73"/>
    </row>
    <row r="100" spans="1:14" ht="21.75" customHeight="1" x14ac:dyDescent="0.2">
      <c r="A100" s="73"/>
      <c r="B100" s="73"/>
      <c r="C100" s="73"/>
      <c r="D100" s="73"/>
      <c r="E100" s="73"/>
      <c r="F100" s="73"/>
      <c r="G100" s="73"/>
      <c r="H100" s="73"/>
      <c r="I100" s="73"/>
      <c r="J100" s="73"/>
      <c r="K100" s="73"/>
      <c r="L100" s="73"/>
      <c r="M100" s="73"/>
      <c r="N100" s="73"/>
    </row>
    <row r="101" spans="1:14" ht="21.75" customHeight="1" x14ac:dyDescent="0.2">
      <c r="A101" s="73"/>
      <c r="B101" s="73"/>
      <c r="C101" s="73"/>
      <c r="D101" s="73"/>
      <c r="E101" s="73"/>
      <c r="F101" s="73"/>
      <c r="G101" s="73"/>
      <c r="H101" s="73"/>
      <c r="I101" s="73"/>
      <c r="J101" s="73"/>
      <c r="K101" s="73"/>
      <c r="L101" s="73"/>
      <c r="M101" s="73"/>
      <c r="N101" s="73"/>
    </row>
    <row r="102" spans="1:14" ht="21.75" customHeight="1" x14ac:dyDescent="0.25">
      <c r="A102" s="28"/>
      <c r="B102" s="27"/>
      <c r="C102" s="27"/>
      <c r="D102" s="27"/>
      <c r="E102" s="27"/>
      <c r="F102" s="27"/>
      <c r="G102" s="27"/>
      <c r="H102" s="27"/>
      <c r="I102" s="27"/>
      <c r="J102" s="27"/>
      <c r="K102" s="27"/>
      <c r="L102" s="27"/>
      <c r="M102" s="27"/>
      <c r="N102" s="27"/>
    </row>
    <row r="103" spans="1:14" ht="21.75" customHeight="1" x14ac:dyDescent="0.25">
      <c r="A103" s="28"/>
      <c r="B103" s="27"/>
      <c r="C103" s="27"/>
      <c r="D103" s="27"/>
      <c r="E103" s="27"/>
      <c r="F103" s="27"/>
      <c r="G103" s="27"/>
      <c r="H103" s="27"/>
      <c r="I103" s="27"/>
      <c r="J103" s="27"/>
      <c r="K103" s="27"/>
      <c r="L103" s="27"/>
      <c r="M103" s="27"/>
      <c r="N103" s="27"/>
    </row>
    <row r="104" spans="1:14" ht="21.75" customHeight="1" x14ac:dyDescent="0.2">
      <c r="B104" s="29"/>
      <c r="C104" s="29"/>
      <c r="D104" s="29"/>
      <c r="E104" s="29"/>
      <c r="F104" s="29"/>
      <c r="G104" s="29"/>
      <c r="H104" s="29"/>
      <c r="I104" s="29"/>
      <c r="J104" s="29"/>
      <c r="K104" s="29"/>
      <c r="L104" s="29"/>
      <c r="M104" s="29"/>
      <c r="N104" s="29"/>
    </row>
    <row r="105" spans="1:14" ht="21.75" customHeight="1" x14ac:dyDescent="0.2"/>
    <row r="106" spans="1:14" ht="21.75" customHeight="1" x14ac:dyDescent="0.2"/>
    <row r="107" spans="1:14" ht="21.75" customHeight="1" x14ac:dyDescent="0.2"/>
    <row r="108" spans="1:14" ht="21.75" customHeight="1" x14ac:dyDescent="0.2"/>
    <row r="109" spans="1:14" ht="21.75" customHeight="1" x14ac:dyDescent="0.2"/>
    <row r="110" spans="1:14" ht="21.75" customHeight="1" x14ac:dyDescent="0.2"/>
    <row r="111" spans="1:14" ht="21.75" customHeight="1" x14ac:dyDescent="0.2"/>
    <row r="112" spans="1:14" ht="21.75" customHeight="1" x14ac:dyDescent="0.2"/>
    <row r="113" ht="21.75" customHeight="1" x14ac:dyDescent="0.2"/>
    <row r="114" ht="21.75" customHeight="1" x14ac:dyDescent="0.2"/>
    <row r="115" ht="21.75" customHeight="1" x14ac:dyDescent="0.2"/>
    <row r="116" ht="21.75" customHeight="1" x14ac:dyDescent="0.2"/>
    <row r="117" ht="21.75" customHeight="1" x14ac:dyDescent="0.2"/>
    <row r="118" ht="21.75" customHeight="1" x14ac:dyDescent="0.2"/>
    <row r="119" ht="21.75" customHeight="1" x14ac:dyDescent="0.2"/>
    <row r="120" ht="21.75" customHeight="1" x14ac:dyDescent="0.2"/>
    <row r="121" ht="21.75" customHeight="1" x14ac:dyDescent="0.2"/>
    <row r="122" ht="21.75" customHeight="1" x14ac:dyDescent="0.2"/>
    <row r="123" ht="21.75" customHeight="1" x14ac:dyDescent="0.2"/>
    <row r="124" ht="21.75" customHeight="1" x14ac:dyDescent="0.2"/>
    <row r="125" ht="21.75" customHeight="1" x14ac:dyDescent="0.2"/>
    <row r="126" ht="21.75" customHeight="1" x14ac:dyDescent="0.2"/>
    <row r="127" ht="21.75" customHeight="1" x14ac:dyDescent="0.2"/>
    <row r="128" ht="21.75" customHeight="1" x14ac:dyDescent="0.2"/>
    <row r="129" ht="21.75" customHeight="1" x14ac:dyDescent="0.2"/>
    <row r="130" ht="21.75" customHeight="1" x14ac:dyDescent="0.2"/>
    <row r="131" ht="21.75" customHeight="1" x14ac:dyDescent="0.2"/>
    <row r="132" ht="21.75" customHeight="1" x14ac:dyDescent="0.2"/>
    <row r="133" ht="21.75" customHeight="1" x14ac:dyDescent="0.2"/>
    <row r="134" ht="21.75" customHeight="1" x14ac:dyDescent="0.2"/>
    <row r="135" ht="21.75" customHeight="1" x14ac:dyDescent="0.2"/>
    <row r="136" ht="21.75" customHeight="1" x14ac:dyDescent="0.2"/>
    <row r="137" ht="21.75" customHeight="1" x14ac:dyDescent="0.2"/>
    <row r="138" ht="21.75" customHeight="1" x14ac:dyDescent="0.2"/>
    <row r="139" ht="21.75" customHeight="1" x14ac:dyDescent="0.2"/>
    <row r="140" ht="21.75" customHeight="1" x14ac:dyDescent="0.2"/>
    <row r="141" ht="21.75" customHeight="1" x14ac:dyDescent="0.2"/>
    <row r="142" ht="21.75" customHeight="1" x14ac:dyDescent="0.2"/>
    <row r="143" ht="21.75" customHeight="1" x14ac:dyDescent="0.2"/>
    <row r="144" ht="21.75" customHeight="1" x14ac:dyDescent="0.2"/>
    <row r="145" ht="21.75" customHeight="1" x14ac:dyDescent="0.2"/>
    <row r="146" ht="21.75" customHeight="1" x14ac:dyDescent="0.2"/>
    <row r="147" ht="21.75" customHeight="1" x14ac:dyDescent="0.2"/>
    <row r="148" ht="21.75" customHeight="1" x14ac:dyDescent="0.2"/>
    <row r="149" ht="21.75" customHeight="1" x14ac:dyDescent="0.2"/>
    <row r="150" ht="21.75" customHeight="1" x14ac:dyDescent="0.2"/>
    <row r="151" ht="21.75" customHeight="1" x14ac:dyDescent="0.2"/>
    <row r="152" ht="21.75" customHeight="1" x14ac:dyDescent="0.2"/>
    <row r="153" ht="21.75" customHeight="1" x14ac:dyDescent="0.2"/>
    <row r="154" ht="21.75" customHeight="1" x14ac:dyDescent="0.2"/>
    <row r="155" ht="21.75" customHeight="1" x14ac:dyDescent="0.2"/>
    <row r="156" ht="21.75" customHeight="1" x14ac:dyDescent="0.2"/>
    <row r="157" ht="21.75" customHeight="1" x14ac:dyDescent="0.2"/>
    <row r="158" ht="21.75" customHeight="1" x14ac:dyDescent="0.2"/>
    <row r="159" ht="21.75" customHeight="1" x14ac:dyDescent="0.2"/>
    <row r="160" ht="21.75" customHeight="1" x14ac:dyDescent="0.2"/>
    <row r="161" ht="21.75" customHeight="1" x14ac:dyDescent="0.2"/>
    <row r="162" ht="21.75" customHeight="1" x14ac:dyDescent="0.2"/>
    <row r="163" ht="21.75" customHeight="1" x14ac:dyDescent="0.2"/>
    <row r="164" ht="21.75" customHeight="1" x14ac:dyDescent="0.2"/>
    <row r="165" ht="21.75" customHeight="1" x14ac:dyDescent="0.2"/>
    <row r="166" ht="21.75" customHeight="1" x14ac:dyDescent="0.2"/>
    <row r="167" ht="21.75" customHeight="1" x14ac:dyDescent="0.2"/>
    <row r="168" ht="21.75" customHeight="1" x14ac:dyDescent="0.2"/>
    <row r="169" ht="21.75" customHeight="1" x14ac:dyDescent="0.2"/>
    <row r="170" ht="21.75" customHeight="1" x14ac:dyDescent="0.2"/>
    <row r="171" ht="21.75" customHeight="1" x14ac:dyDescent="0.2"/>
    <row r="172" ht="21.75" customHeight="1" x14ac:dyDescent="0.2"/>
    <row r="173" ht="21.75" customHeight="1" x14ac:dyDescent="0.2"/>
    <row r="174" ht="21.75" customHeight="1" x14ac:dyDescent="0.2"/>
    <row r="175" ht="21.75" customHeight="1" x14ac:dyDescent="0.2"/>
    <row r="176" ht="21.75" customHeight="1" x14ac:dyDescent="0.2"/>
    <row r="177" ht="21.75" customHeight="1" x14ac:dyDescent="0.2"/>
    <row r="178" ht="21.75" customHeight="1" x14ac:dyDescent="0.2"/>
    <row r="179" ht="21.75" customHeight="1" x14ac:dyDescent="0.2"/>
    <row r="180" ht="21.75" customHeight="1" x14ac:dyDescent="0.2"/>
    <row r="181" ht="21.75" customHeight="1" x14ac:dyDescent="0.2"/>
    <row r="182" ht="21.75" customHeight="1" x14ac:dyDescent="0.2"/>
    <row r="183" ht="21.75" customHeight="1" x14ac:dyDescent="0.2"/>
    <row r="184" ht="21.75" customHeight="1" x14ac:dyDescent="0.2"/>
    <row r="185" ht="21.75" customHeight="1" x14ac:dyDescent="0.2"/>
    <row r="186" ht="21.75" customHeight="1" x14ac:dyDescent="0.2"/>
    <row r="187" ht="21.75" customHeight="1" x14ac:dyDescent="0.2"/>
    <row r="188" ht="21.75" customHeight="1" x14ac:dyDescent="0.2"/>
    <row r="189" ht="21.75" customHeight="1" x14ac:dyDescent="0.2"/>
    <row r="190" ht="21.75" customHeight="1" x14ac:dyDescent="0.2"/>
    <row r="191" ht="21.75" customHeight="1" x14ac:dyDescent="0.2"/>
    <row r="192" ht="21.75" customHeight="1" x14ac:dyDescent="0.2"/>
    <row r="193" ht="21.75" customHeight="1" x14ac:dyDescent="0.2"/>
    <row r="194" ht="21.75" customHeight="1" x14ac:dyDescent="0.2"/>
    <row r="195" ht="21.75" customHeight="1" x14ac:dyDescent="0.2"/>
    <row r="196" ht="21.75" customHeight="1" x14ac:dyDescent="0.2"/>
    <row r="197" ht="21.75" customHeight="1" x14ac:dyDescent="0.2"/>
    <row r="198" ht="21.75" customHeight="1" x14ac:dyDescent="0.2"/>
    <row r="199" ht="21.75" customHeight="1" x14ac:dyDescent="0.2"/>
    <row r="200" ht="21.75" customHeight="1" x14ac:dyDescent="0.2"/>
    <row r="201" ht="21.75" customHeight="1" x14ac:dyDescent="0.2"/>
    <row r="202" ht="21.75" customHeight="1" x14ac:dyDescent="0.2"/>
    <row r="203" ht="21.75" customHeight="1" x14ac:dyDescent="0.2"/>
    <row r="204" ht="21.75" customHeight="1" x14ac:dyDescent="0.2"/>
    <row r="205" ht="21.75" customHeight="1" x14ac:dyDescent="0.2"/>
    <row r="206" ht="21.75" customHeight="1" x14ac:dyDescent="0.2"/>
    <row r="207" ht="21.75" customHeight="1" x14ac:dyDescent="0.2"/>
    <row r="208" ht="21.75" customHeight="1" x14ac:dyDescent="0.2"/>
    <row r="209" ht="21.75" customHeight="1" x14ac:dyDescent="0.2"/>
    <row r="210" ht="21.75" customHeight="1" x14ac:dyDescent="0.2"/>
    <row r="211" ht="21.75" customHeight="1" x14ac:dyDescent="0.2"/>
    <row r="212" ht="21.75" customHeight="1" x14ac:dyDescent="0.2"/>
    <row r="213" ht="21.75" customHeight="1" x14ac:dyDescent="0.2"/>
    <row r="214" ht="21.75" customHeight="1" x14ac:dyDescent="0.2"/>
    <row r="215" ht="21.75" customHeight="1" x14ac:dyDescent="0.2"/>
    <row r="216" ht="21.75" customHeight="1" x14ac:dyDescent="0.2"/>
    <row r="217" ht="21.75" customHeight="1" x14ac:dyDescent="0.2"/>
    <row r="218" ht="21.75" customHeight="1" x14ac:dyDescent="0.2"/>
    <row r="219" ht="21.75" customHeight="1" x14ac:dyDescent="0.2"/>
    <row r="220" ht="21.75" customHeight="1" x14ac:dyDescent="0.2"/>
    <row r="221" ht="21.75" customHeight="1" x14ac:dyDescent="0.2"/>
    <row r="222" ht="21.75" customHeight="1" x14ac:dyDescent="0.2"/>
    <row r="223" ht="21.75" customHeight="1" x14ac:dyDescent="0.2"/>
    <row r="224" ht="21.75" customHeight="1" x14ac:dyDescent="0.2"/>
    <row r="225" ht="21.75" customHeight="1" x14ac:dyDescent="0.2"/>
    <row r="226" ht="21.75" customHeight="1" x14ac:dyDescent="0.2"/>
    <row r="227" ht="21.75" customHeight="1" x14ac:dyDescent="0.2"/>
    <row r="228" ht="21.75" customHeight="1" x14ac:dyDescent="0.2"/>
    <row r="229" ht="21.75" customHeight="1" x14ac:dyDescent="0.2"/>
    <row r="230" ht="21.75" customHeight="1" x14ac:dyDescent="0.2"/>
    <row r="231" ht="21.75" customHeight="1" x14ac:dyDescent="0.2"/>
    <row r="232" ht="21.75" customHeight="1" x14ac:dyDescent="0.2"/>
    <row r="233" ht="21.75" customHeight="1" x14ac:dyDescent="0.2"/>
    <row r="234" ht="21.75" customHeight="1" x14ac:dyDescent="0.2"/>
    <row r="235" ht="21.75" customHeight="1" x14ac:dyDescent="0.2"/>
    <row r="236" ht="21.75" customHeight="1" x14ac:dyDescent="0.2"/>
    <row r="237" ht="21.75" customHeight="1" x14ac:dyDescent="0.2"/>
    <row r="238" ht="21.75" customHeight="1" x14ac:dyDescent="0.2"/>
    <row r="239" ht="21.75" customHeight="1" x14ac:dyDescent="0.2"/>
    <row r="240" ht="21.75" customHeight="1" x14ac:dyDescent="0.2"/>
    <row r="241" ht="21.75" customHeight="1" x14ac:dyDescent="0.2"/>
    <row r="242" ht="21.75" customHeight="1" x14ac:dyDescent="0.2"/>
    <row r="243" ht="21.75" customHeight="1" x14ac:dyDescent="0.2"/>
    <row r="244" ht="21.75" customHeight="1" x14ac:dyDescent="0.2"/>
    <row r="245" ht="21.75" customHeight="1" x14ac:dyDescent="0.2"/>
    <row r="246" ht="21.75" customHeight="1" x14ac:dyDescent="0.2"/>
    <row r="247" ht="21.75" customHeight="1" x14ac:dyDescent="0.2"/>
    <row r="248" ht="21.75" customHeight="1" x14ac:dyDescent="0.2"/>
    <row r="249" ht="21.75" customHeight="1" x14ac:dyDescent="0.2"/>
    <row r="250" ht="21.75" customHeight="1" x14ac:dyDescent="0.2"/>
    <row r="251" ht="21.75" customHeight="1" x14ac:dyDescent="0.2"/>
    <row r="252" ht="21.75" customHeight="1" x14ac:dyDescent="0.2"/>
    <row r="253" ht="21.75" customHeight="1" x14ac:dyDescent="0.2"/>
    <row r="254" ht="21.75" customHeight="1" x14ac:dyDescent="0.2"/>
    <row r="255" ht="21.75" customHeight="1" x14ac:dyDescent="0.2"/>
    <row r="256" ht="21.75" customHeight="1" x14ac:dyDescent="0.2"/>
    <row r="257" ht="21.75" customHeight="1" x14ac:dyDescent="0.2"/>
    <row r="258" ht="21.75" customHeight="1" x14ac:dyDescent="0.2"/>
    <row r="259" ht="21.75" customHeight="1" x14ac:dyDescent="0.2"/>
    <row r="260" ht="21.75" customHeight="1" x14ac:dyDescent="0.2"/>
    <row r="261" ht="21.75" customHeight="1" x14ac:dyDescent="0.2"/>
    <row r="262" ht="21.75" customHeight="1" x14ac:dyDescent="0.2"/>
    <row r="263" ht="21.75" customHeight="1" x14ac:dyDescent="0.2"/>
    <row r="264" ht="21.75" customHeight="1" x14ac:dyDescent="0.2"/>
    <row r="265" ht="21.75" customHeight="1" x14ac:dyDescent="0.2"/>
    <row r="266" ht="21.75" customHeight="1" x14ac:dyDescent="0.2"/>
    <row r="267" ht="21.75" customHeight="1" x14ac:dyDescent="0.2"/>
    <row r="268" ht="21.75" customHeight="1" x14ac:dyDescent="0.2"/>
    <row r="269" ht="21.75" customHeight="1" x14ac:dyDescent="0.2"/>
    <row r="270" ht="21.75" customHeight="1" x14ac:dyDescent="0.2"/>
    <row r="271" ht="21.75" customHeight="1" x14ac:dyDescent="0.2"/>
    <row r="272" ht="21.75" customHeight="1" x14ac:dyDescent="0.2"/>
    <row r="273" ht="21.75" customHeight="1" x14ac:dyDescent="0.2"/>
    <row r="274" ht="21.75" customHeight="1" x14ac:dyDescent="0.2"/>
    <row r="275" ht="21.75" customHeight="1" x14ac:dyDescent="0.2"/>
    <row r="276" ht="21.75" customHeight="1" x14ac:dyDescent="0.2"/>
    <row r="277" ht="21.75" customHeight="1" x14ac:dyDescent="0.2"/>
    <row r="278" ht="21.75" customHeight="1" x14ac:dyDescent="0.2"/>
    <row r="279" ht="21.75" customHeight="1" x14ac:dyDescent="0.2"/>
    <row r="280" ht="21.75" customHeight="1" x14ac:dyDescent="0.2"/>
    <row r="281" ht="21.75" customHeight="1" x14ac:dyDescent="0.2"/>
    <row r="282" ht="21.75" customHeight="1" x14ac:dyDescent="0.2"/>
    <row r="283" ht="21.75" customHeight="1" x14ac:dyDescent="0.2"/>
    <row r="284" ht="21.75" customHeight="1" x14ac:dyDescent="0.2"/>
    <row r="285" ht="21.75" customHeight="1" x14ac:dyDescent="0.2"/>
    <row r="286" ht="21.75" customHeight="1" x14ac:dyDescent="0.2"/>
    <row r="287" ht="21.75" customHeight="1" x14ac:dyDescent="0.2"/>
    <row r="288" ht="21.75" customHeight="1" x14ac:dyDescent="0.2"/>
    <row r="289" ht="21.75" customHeight="1" x14ac:dyDescent="0.2"/>
    <row r="290" ht="21.75" customHeight="1" x14ac:dyDescent="0.2"/>
    <row r="291" ht="21.75" customHeight="1" x14ac:dyDescent="0.2"/>
    <row r="292" ht="21.75" customHeight="1" x14ac:dyDescent="0.2"/>
    <row r="293" ht="21.75" customHeight="1" x14ac:dyDescent="0.2"/>
    <row r="294" ht="21.75" customHeight="1" x14ac:dyDescent="0.2"/>
    <row r="295" ht="21.75" customHeight="1" x14ac:dyDescent="0.2"/>
    <row r="296" ht="21.75" customHeight="1" x14ac:dyDescent="0.2"/>
    <row r="297" ht="21.75" customHeight="1" x14ac:dyDescent="0.2"/>
    <row r="298" ht="21.75" customHeight="1" x14ac:dyDescent="0.2"/>
    <row r="299" ht="21.75" customHeight="1" x14ac:dyDescent="0.2"/>
    <row r="300" ht="21.75" customHeight="1" x14ac:dyDescent="0.2"/>
    <row r="301" ht="21.75" customHeight="1" x14ac:dyDescent="0.2"/>
    <row r="302" ht="21.75" customHeight="1" x14ac:dyDescent="0.2"/>
    <row r="303" ht="21.75" customHeight="1" x14ac:dyDescent="0.2"/>
    <row r="304" ht="21.75" customHeight="1" x14ac:dyDescent="0.2"/>
    <row r="305" ht="21.75" customHeight="1" x14ac:dyDescent="0.2"/>
    <row r="306" ht="21.75" customHeight="1" x14ac:dyDescent="0.2"/>
    <row r="307" ht="21.75" customHeight="1" x14ac:dyDescent="0.2"/>
    <row r="308" ht="21.75" customHeight="1" x14ac:dyDescent="0.2"/>
    <row r="309" ht="21.75" customHeight="1" x14ac:dyDescent="0.2"/>
    <row r="310" ht="21.75" customHeight="1" x14ac:dyDescent="0.2"/>
    <row r="311" ht="21.75" customHeight="1" x14ac:dyDescent="0.2"/>
    <row r="312" ht="21.75" customHeight="1" x14ac:dyDescent="0.2"/>
    <row r="313" ht="21.75" customHeight="1" x14ac:dyDescent="0.2"/>
    <row r="314" ht="21.75" customHeight="1" x14ac:dyDescent="0.2"/>
    <row r="315" ht="21.75" customHeight="1" x14ac:dyDescent="0.2"/>
    <row r="316" ht="21.75" customHeight="1" x14ac:dyDescent="0.2"/>
    <row r="317" ht="21.75" customHeight="1" x14ac:dyDescent="0.2"/>
    <row r="318" ht="21.75" customHeight="1" x14ac:dyDescent="0.2"/>
    <row r="319" ht="21.75" customHeight="1" x14ac:dyDescent="0.2"/>
    <row r="320" ht="21.75" customHeight="1" x14ac:dyDescent="0.2"/>
    <row r="321" ht="21.75" customHeight="1" x14ac:dyDescent="0.2"/>
    <row r="322" ht="21.75" customHeight="1" x14ac:dyDescent="0.2"/>
    <row r="323" ht="21.75" customHeight="1" x14ac:dyDescent="0.2"/>
    <row r="324" ht="21.75" customHeight="1" x14ac:dyDescent="0.2"/>
    <row r="325" ht="21.75" customHeight="1" x14ac:dyDescent="0.2"/>
    <row r="326" ht="21.75" customHeight="1" x14ac:dyDescent="0.2"/>
    <row r="327" ht="21.75" customHeight="1" x14ac:dyDescent="0.2"/>
    <row r="328" ht="21.75" customHeight="1" x14ac:dyDescent="0.2"/>
    <row r="329" ht="21.75" customHeight="1" x14ac:dyDescent="0.2"/>
    <row r="330" ht="21.75" customHeight="1" x14ac:dyDescent="0.2"/>
    <row r="331" ht="21.75" customHeight="1" x14ac:dyDescent="0.2"/>
    <row r="332" ht="21.75" customHeight="1" x14ac:dyDescent="0.2"/>
    <row r="333" ht="21.75" customHeight="1" x14ac:dyDescent="0.2"/>
    <row r="334" ht="21.75" customHeight="1" x14ac:dyDescent="0.2"/>
    <row r="335" ht="21.75" customHeight="1" x14ac:dyDescent="0.2"/>
    <row r="336" ht="21.75" customHeight="1" x14ac:dyDescent="0.2"/>
    <row r="337" ht="21.75" customHeight="1" x14ac:dyDescent="0.2"/>
    <row r="338" ht="21.75" customHeight="1" x14ac:dyDescent="0.2"/>
    <row r="339" ht="21.75" customHeight="1" x14ac:dyDescent="0.2"/>
    <row r="340" ht="21.75" customHeight="1" x14ac:dyDescent="0.2"/>
    <row r="341" ht="21.75" customHeight="1" x14ac:dyDescent="0.2"/>
    <row r="342" ht="21.75" customHeight="1" x14ac:dyDescent="0.2"/>
    <row r="343" ht="21.75" customHeight="1" x14ac:dyDescent="0.2"/>
    <row r="344" ht="21.75" customHeight="1" x14ac:dyDescent="0.2"/>
    <row r="345" ht="21.75" customHeight="1" x14ac:dyDescent="0.2"/>
    <row r="346" ht="21.75" customHeight="1" x14ac:dyDescent="0.2"/>
    <row r="347" ht="21.75" customHeight="1" x14ac:dyDescent="0.2"/>
    <row r="348" ht="21.75" customHeight="1" x14ac:dyDescent="0.2"/>
    <row r="349" ht="21.75" customHeight="1" x14ac:dyDescent="0.2"/>
    <row r="350" ht="21.75" customHeight="1" x14ac:dyDescent="0.2"/>
    <row r="351" ht="21.75" customHeight="1" x14ac:dyDescent="0.2"/>
    <row r="352" ht="21.75" customHeight="1" x14ac:dyDescent="0.2"/>
    <row r="353" ht="21.75" customHeight="1" x14ac:dyDescent="0.2"/>
    <row r="354" ht="21.75" customHeight="1" x14ac:dyDescent="0.2"/>
    <row r="355" ht="21.75" customHeight="1" x14ac:dyDescent="0.2"/>
    <row r="356" ht="21.75" customHeight="1" x14ac:dyDescent="0.2"/>
    <row r="357" ht="21.75" customHeight="1" x14ac:dyDescent="0.2"/>
    <row r="358" ht="21.75" customHeight="1" x14ac:dyDescent="0.2"/>
    <row r="359" ht="21.75" customHeight="1" x14ac:dyDescent="0.2"/>
    <row r="360" ht="21.75" customHeight="1" x14ac:dyDescent="0.2"/>
    <row r="361" ht="21.75" customHeight="1" x14ac:dyDescent="0.2"/>
    <row r="362" ht="21.75" customHeight="1" x14ac:dyDescent="0.2"/>
    <row r="363" ht="21.75" customHeight="1" x14ac:dyDescent="0.2"/>
    <row r="364" ht="21.75" customHeight="1" x14ac:dyDescent="0.2"/>
    <row r="365" ht="21.75" customHeight="1" x14ac:dyDescent="0.2"/>
    <row r="366" ht="21.75" customHeight="1" x14ac:dyDescent="0.2"/>
    <row r="367" ht="21.75" customHeight="1" x14ac:dyDescent="0.2"/>
    <row r="368" ht="21.75" customHeight="1" x14ac:dyDescent="0.2"/>
    <row r="369" ht="21.75" customHeight="1" x14ac:dyDescent="0.2"/>
    <row r="370" ht="21.75" customHeight="1" x14ac:dyDescent="0.2"/>
    <row r="371" ht="21.75" customHeight="1" x14ac:dyDescent="0.2"/>
    <row r="372" ht="21.75" customHeight="1" x14ac:dyDescent="0.2"/>
    <row r="373" ht="21.75" customHeight="1" x14ac:dyDescent="0.2"/>
    <row r="374" ht="21.75" customHeight="1" x14ac:dyDescent="0.2"/>
    <row r="375" ht="21.75" customHeight="1" x14ac:dyDescent="0.2"/>
    <row r="376" ht="21.75" customHeight="1" x14ac:dyDescent="0.2"/>
    <row r="377" ht="21.75" customHeight="1" x14ac:dyDescent="0.2"/>
    <row r="378" ht="21.75" customHeight="1" x14ac:dyDescent="0.2"/>
    <row r="379" ht="21.75" customHeight="1" x14ac:dyDescent="0.2"/>
    <row r="380" ht="21.75" customHeight="1" x14ac:dyDescent="0.2"/>
    <row r="381" ht="21.75" customHeight="1" x14ac:dyDescent="0.2"/>
    <row r="382" ht="21.75" customHeight="1" x14ac:dyDescent="0.2"/>
    <row r="383" ht="21.75" customHeight="1" x14ac:dyDescent="0.2"/>
    <row r="384" ht="21.75" customHeight="1" x14ac:dyDescent="0.2"/>
    <row r="385" ht="21.75" customHeight="1" x14ac:dyDescent="0.2"/>
    <row r="386" ht="21.75" customHeight="1" x14ac:dyDescent="0.2"/>
    <row r="387" ht="21.75" customHeight="1" x14ac:dyDescent="0.2"/>
    <row r="388" ht="21.75" customHeight="1" x14ac:dyDescent="0.2"/>
    <row r="389" ht="21.75" customHeight="1" x14ac:dyDescent="0.2"/>
    <row r="390" ht="21.75" customHeight="1" x14ac:dyDescent="0.2"/>
    <row r="391" ht="21.75" customHeight="1" x14ac:dyDescent="0.2"/>
    <row r="392" ht="21.75" customHeight="1" x14ac:dyDescent="0.2"/>
    <row r="393" ht="21.75" customHeight="1" x14ac:dyDescent="0.2"/>
    <row r="394" ht="21.75" customHeight="1" x14ac:dyDescent="0.2"/>
    <row r="395" ht="21.75" customHeight="1" x14ac:dyDescent="0.2"/>
    <row r="396" ht="21.75" customHeight="1" x14ac:dyDescent="0.2"/>
    <row r="397" ht="21.75" customHeight="1" x14ac:dyDescent="0.2"/>
    <row r="398" ht="21.75" customHeight="1" x14ac:dyDescent="0.2"/>
  </sheetData>
  <mergeCells count="5">
    <mergeCell ref="A93:N101"/>
    <mergeCell ref="A1:N1"/>
    <mergeCell ref="A2:N2"/>
    <mergeCell ref="A3:N3"/>
    <mergeCell ref="A4:N4"/>
  </mergeCells>
  <printOptions horizontalCentered="1" verticalCentered="1"/>
  <pageMargins left="0.25" right="0.25" top="0.75" bottom="0.75" header="0.3" footer="0.3"/>
  <pageSetup paperSize="5" scale="76" fitToHeight="0" orientation="portrait" horizontalDpi="4294967293" r:id="rId1"/>
  <headerFooter scaleWithDoc="0" alignWithMargins="0">
    <oddFooter>&amp;C&amp;L&amp;R Página &amp;P de &amp;N</oddFooter>
  </headerFooter>
  <rowBreaks count="1" manualBreakCount="1">
    <brk id="43" max="13" man="1"/>
  </rowBreaks>
  <colBreaks count="1" manualBreakCount="1">
    <brk id="7" max="111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EJECUCION 2022</vt:lpstr>
      <vt:lpstr>'EJECUCION 2022'!Área_de_impresión</vt:lpstr>
    </vt:vector>
  </TitlesOfParts>
  <Company>InKulpado666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Crismairi Rodriguez</cp:lastModifiedBy>
  <cp:lastPrinted>2022-02-07T15:22:08Z</cp:lastPrinted>
  <dcterms:created xsi:type="dcterms:W3CDTF">2020-09-10T14:28:05Z</dcterms:created>
  <dcterms:modified xsi:type="dcterms:W3CDTF">2022-02-07T15:26:27Z</dcterms:modified>
</cp:coreProperties>
</file>